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 activeTab="2"/>
  </bookViews>
  <sheets>
    <sheet name="Табл. 1 по порядку" sheetId="9" r:id="rId1"/>
    <sheet name="Табл. 2 по порядку" sheetId="10" r:id="rId2"/>
    <sheet name="Табл. 3 по порядку" sheetId="11" r:id="rId3"/>
    <sheet name="Табл. 4 по порядку" sheetId="15" r:id="rId4"/>
    <sheet name="Табл. 5 по порядку" sheetId="13" r:id="rId5"/>
    <sheet name="Табл.6 по порядку" sheetId="8" r:id="rId6"/>
  </sheets>
  <definedNames>
    <definedName name="_xlnm.Print_Area" localSheetId="0">'Табл. 1 по порядку'!$A$1:$J$78</definedName>
    <definedName name="_xlnm.Print_Area" localSheetId="3">'Табл. 4 по порядку'!$A$1:$I$104</definedName>
  </definedNames>
  <calcPr calcId="114210" refMode="R1C1"/>
</workbook>
</file>

<file path=xl/calcChain.xml><?xml version="1.0" encoding="utf-8"?>
<calcChain xmlns="http://schemas.openxmlformats.org/spreadsheetml/2006/main">
  <c r="G30" i="8"/>
  <c r="G28"/>
  <c r="K24"/>
  <c r="J24"/>
  <c r="I24"/>
  <c r="H24"/>
  <c r="G24"/>
  <c r="K23"/>
  <c r="J23"/>
  <c r="I23"/>
  <c r="H23"/>
  <c r="G23"/>
  <c r="E31" i="13"/>
  <c r="F31"/>
  <c r="G31"/>
  <c r="H31"/>
  <c r="D31"/>
  <c r="D30"/>
  <c r="H30"/>
  <c r="G30"/>
  <c r="F30"/>
  <c r="E30"/>
  <c r="I31" i="15"/>
  <c r="H31"/>
  <c r="G31"/>
  <c r="F31"/>
  <c r="E31"/>
  <c r="L34" i="8"/>
  <c r="D64" i="13"/>
  <c r="F41" i="15"/>
  <c r="G41"/>
  <c r="H41"/>
  <c r="I41"/>
  <c r="E41"/>
  <c r="G70"/>
  <c r="H70"/>
  <c r="G71"/>
  <c r="H71"/>
  <c r="G72"/>
  <c r="H72"/>
  <c r="G73"/>
  <c r="H73"/>
  <c r="G89" i="13"/>
  <c r="D11"/>
  <c r="G9" i="9"/>
  <c r="H9"/>
  <c r="I9"/>
  <c r="J9"/>
  <c r="F9"/>
  <c r="H30" i="8"/>
  <c r="I30"/>
  <c r="J30"/>
  <c r="K30"/>
  <c r="H10"/>
  <c r="G10"/>
  <c r="H11"/>
  <c r="I11"/>
  <c r="J11"/>
  <c r="K11"/>
  <c r="G11"/>
  <c r="H13"/>
  <c r="I13"/>
  <c r="J13"/>
  <c r="K13"/>
  <c r="L13"/>
  <c r="L12"/>
  <c r="G13"/>
  <c r="H14"/>
  <c r="I14"/>
  <c r="J14"/>
  <c r="K14"/>
  <c r="G14"/>
  <c r="H16"/>
  <c r="I16"/>
  <c r="J16"/>
  <c r="K16"/>
  <c r="L16"/>
  <c r="L8"/>
  <c r="G16"/>
  <c r="G15"/>
  <c r="H15"/>
  <c r="I15"/>
  <c r="J15"/>
  <c r="K15"/>
  <c r="L17"/>
  <c r="H18"/>
  <c r="H17"/>
  <c r="I18"/>
  <c r="I17"/>
  <c r="J18"/>
  <c r="J17"/>
  <c r="K18"/>
  <c r="K17"/>
  <c r="G18"/>
  <c r="G17"/>
  <c r="H20"/>
  <c r="H19"/>
  <c r="I20"/>
  <c r="I19"/>
  <c r="J20"/>
  <c r="J19"/>
  <c r="K20"/>
  <c r="K19"/>
  <c r="G20"/>
  <c r="G19"/>
  <c r="H22"/>
  <c r="H21"/>
  <c r="I22"/>
  <c r="I21"/>
  <c r="J22"/>
  <c r="J21"/>
  <c r="K22"/>
  <c r="K21"/>
  <c r="G22"/>
  <c r="G21"/>
  <c r="H26"/>
  <c r="H25"/>
  <c r="I26"/>
  <c r="I25"/>
  <c r="J26"/>
  <c r="J25"/>
  <c r="K26"/>
  <c r="K25"/>
  <c r="G26"/>
  <c r="G25"/>
  <c r="H29"/>
  <c r="I29"/>
  <c r="J29"/>
  <c r="K29"/>
  <c r="G29"/>
  <c r="L33"/>
  <c r="H36"/>
  <c r="I36"/>
  <c r="J36"/>
  <c r="K36"/>
  <c r="G36"/>
  <c r="H37"/>
  <c r="I37"/>
  <c r="J37"/>
  <c r="K37"/>
  <c r="G37"/>
  <c r="H39"/>
  <c r="I39"/>
  <c r="J39"/>
  <c r="K39"/>
  <c r="G39"/>
  <c r="H40"/>
  <c r="I40"/>
  <c r="J40"/>
  <c r="K40"/>
  <c r="G40"/>
  <c r="H42"/>
  <c r="I42"/>
  <c r="J42"/>
  <c r="K42"/>
  <c r="G42"/>
  <c r="H43"/>
  <c r="I43"/>
  <c r="J43"/>
  <c r="K43"/>
  <c r="G43"/>
  <c r="H45"/>
  <c r="I45"/>
  <c r="J45"/>
  <c r="K45"/>
  <c r="L45"/>
  <c r="G45"/>
  <c r="H46"/>
  <c r="I46"/>
  <c r="J46"/>
  <c r="K46"/>
  <c r="G46"/>
  <c r="H48"/>
  <c r="H47"/>
  <c r="I48"/>
  <c r="I47"/>
  <c r="J48"/>
  <c r="J47"/>
  <c r="K48"/>
  <c r="K47"/>
  <c r="L48"/>
  <c r="G48"/>
  <c r="G47"/>
  <c r="H50"/>
  <c r="I50"/>
  <c r="J50"/>
  <c r="K50"/>
  <c r="G50"/>
  <c r="H51"/>
  <c r="I51"/>
  <c r="J51"/>
  <c r="K51"/>
  <c r="G51"/>
  <c r="H53"/>
  <c r="I53"/>
  <c r="J53"/>
  <c r="K53"/>
  <c r="G53"/>
  <c r="H55"/>
  <c r="I55"/>
  <c r="J55"/>
  <c r="K55"/>
  <c r="G55"/>
  <c r="H56"/>
  <c r="I56"/>
  <c r="J56"/>
  <c r="K56"/>
  <c r="G56"/>
  <c r="L58"/>
  <c r="H60"/>
  <c r="H58"/>
  <c r="H57"/>
  <c r="I60"/>
  <c r="I58"/>
  <c r="I57"/>
  <c r="J60"/>
  <c r="J58"/>
  <c r="J57"/>
  <c r="K60"/>
  <c r="K58"/>
  <c r="K57"/>
  <c r="G60"/>
  <c r="G59"/>
  <c r="H69"/>
  <c r="I69"/>
  <c r="J69"/>
  <c r="K69"/>
  <c r="L69"/>
  <c r="G69"/>
  <c r="K65"/>
  <c r="L74"/>
  <c r="H75"/>
  <c r="I75"/>
  <c r="J75"/>
  <c r="K75"/>
  <c r="G75"/>
  <c r="L77"/>
  <c r="H78"/>
  <c r="I78"/>
  <c r="I64"/>
  <c r="J78"/>
  <c r="K78"/>
  <c r="K64"/>
  <c r="G78"/>
  <c r="G64"/>
  <c r="H81"/>
  <c r="I81"/>
  <c r="J81"/>
  <c r="G81"/>
  <c r="K80"/>
  <c r="L82"/>
  <c r="L67"/>
  <c r="H84"/>
  <c r="I84"/>
  <c r="J84"/>
  <c r="K84"/>
  <c r="L84"/>
  <c r="L83"/>
  <c r="G84"/>
  <c r="H90"/>
  <c r="H87"/>
  <c r="G90"/>
  <c r="G87"/>
  <c r="G91"/>
  <c r="G88"/>
  <c r="H93"/>
  <c r="I93"/>
  <c r="J93"/>
  <c r="K93"/>
  <c r="G93"/>
  <c r="H95"/>
  <c r="I95"/>
  <c r="J95"/>
  <c r="K95"/>
  <c r="L95"/>
  <c r="G95"/>
  <c r="I70" i="15"/>
  <c r="I60"/>
  <c r="G34" i="8"/>
  <c r="J34"/>
  <c r="H34"/>
  <c r="K34"/>
  <c r="I34"/>
  <c r="K8"/>
  <c r="I8"/>
  <c r="J8"/>
  <c r="H7"/>
  <c r="H8"/>
  <c r="G7"/>
  <c r="G8"/>
  <c r="G41"/>
  <c r="J12"/>
  <c r="H12"/>
  <c r="G12"/>
  <c r="K12"/>
  <c r="I12"/>
  <c r="K33"/>
  <c r="I33"/>
  <c r="G32"/>
  <c r="J32"/>
  <c r="H32"/>
  <c r="G33"/>
  <c r="J33"/>
  <c r="H33"/>
  <c r="K32"/>
  <c r="I32"/>
  <c r="H31"/>
  <c r="J41"/>
  <c r="H41"/>
  <c r="J38"/>
  <c r="H38"/>
  <c r="K41"/>
  <c r="I41"/>
  <c r="K38"/>
  <c r="I38"/>
  <c r="J44"/>
  <c r="H44"/>
  <c r="G44"/>
  <c r="K44"/>
  <c r="I44"/>
  <c r="G49"/>
  <c r="J49"/>
  <c r="H49"/>
  <c r="J59"/>
  <c r="H59"/>
  <c r="K49"/>
  <c r="I49"/>
  <c r="K59"/>
  <c r="I59"/>
  <c r="K52"/>
  <c r="I52"/>
  <c r="G52"/>
  <c r="J52"/>
  <c r="H52"/>
  <c r="G63"/>
  <c r="J63"/>
  <c r="H63"/>
  <c r="I65"/>
  <c r="K62"/>
  <c r="I62"/>
  <c r="K77"/>
  <c r="I77"/>
  <c r="J77"/>
  <c r="H77"/>
  <c r="J74"/>
  <c r="H74"/>
  <c r="K63"/>
  <c r="I63"/>
  <c r="G65"/>
  <c r="J65"/>
  <c r="H65"/>
  <c r="J80"/>
  <c r="H80"/>
  <c r="K74"/>
  <c r="I74"/>
  <c r="I61"/>
  <c r="J68"/>
  <c r="H68"/>
  <c r="I80"/>
  <c r="G68"/>
  <c r="K68"/>
  <c r="I68"/>
  <c r="J64"/>
  <c r="H64"/>
  <c r="G62"/>
  <c r="G61"/>
  <c r="J62"/>
  <c r="H62"/>
  <c r="K83"/>
  <c r="I83"/>
  <c r="J83"/>
  <c r="H83"/>
  <c r="E11" i="13"/>
  <c r="F11"/>
  <c r="G11"/>
  <c r="H11"/>
  <c r="E38"/>
  <c r="F38"/>
  <c r="G38"/>
  <c r="H38"/>
  <c r="D38"/>
  <c r="E44"/>
  <c r="F44"/>
  <c r="G44"/>
  <c r="H44"/>
  <c r="D44"/>
  <c r="E58"/>
  <c r="E57"/>
  <c r="F58"/>
  <c r="F57"/>
  <c r="G58"/>
  <c r="G57"/>
  <c r="H58"/>
  <c r="H57"/>
  <c r="D58"/>
  <c r="H64"/>
  <c r="H63"/>
  <c r="E70"/>
  <c r="F70"/>
  <c r="G70"/>
  <c r="H70"/>
  <c r="D70"/>
  <c r="E72"/>
  <c r="E69"/>
  <c r="E68"/>
  <c r="F72"/>
  <c r="F69"/>
  <c r="F68"/>
  <c r="G72"/>
  <c r="G69"/>
  <c r="G68"/>
  <c r="H72"/>
  <c r="H69"/>
  <c r="H68"/>
  <c r="D72"/>
  <c r="D69"/>
  <c r="E76"/>
  <c r="F76"/>
  <c r="G76"/>
  <c r="H76"/>
  <c r="D76"/>
  <c r="E94"/>
  <c r="F94"/>
  <c r="G94"/>
  <c r="H94"/>
  <c r="D94"/>
  <c r="E99"/>
  <c r="F99"/>
  <c r="G99"/>
  <c r="H99"/>
  <c r="D99"/>
  <c r="E102"/>
  <c r="E101"/>
  <c r="F102"/>
  <c r="F101"/>
  <c r="G102"/>
  <c r="G101"/>
  <c r="H102"/>
  <c r="H101"/>
  <c r="D102"/>
  <c r="G11" i="15"/>
  <c r="F15"/>
  <c r="E15"/>
  <c r="F16"/>
  <c r="G16"/>
  <c r="G10"/>
  <c r="H16"/>
  <c r="H10"/>
  <c r="I16"/>
  <c r="E16"/>
  <c r="F17"/>
  <c r="E13" i="13"/>
  <c r="F20" i="15"/>
  <c r="E16" i="13"/>
  <c r="E15"/>
  <c r="G20" i="15"/>
  <c r="F16" i="13"/>
  <c r="F15"/>
  <c r="H20" i="15"/>
  <c r="G16" i="13"/>
  <c r="G15"/>
  <c r="I20" i="15"/>
  <c r="H16" i="13"/>
  <c r="H15"/>
  <c r="F23" i="15"/>
  <c r="E19" i="13"/>
  <c r="E18"/>
  <c r="G23" i="15"/>
  <c r="F19" i="13"/>
  <c r="F18"/>
  <c r="H23" i="15"/>
  <c r="G19" i="13"/>
  <c r="G18"/>
  <c r="I23" i="15"/>
  <c r="H19" i="13"/>
  <c r="H18"/>
  <c r="F25" i="15"/>
  <c r="E22" i="13"/>
  <c r="E21"/>
  <c r="G25" i="15"/>
  <c r="F22" i="13"/>
  <c r="F21"/>
  <c r="H25" i="15"/>
  <c r="G22" i="13"/>
  <c r="G21"/>
  <c r="I25" i="15"/>
  <c r="H22" i="13"/>
  <c r="H21"/>
  <c r="F27" i="15"/>
  <c r="E25" i="13"/>
  <c r="E24"/>
  <c r="G27" i="15"/>
  <c r="F25" i="13"/>
  <c r="F24"/>
  <c r="H27" i="15"/>
  <c r="G25" i="13"/>
  <c r="G24"/>
  <c r="I27" i="15"/>
  <c r="H25" i="13"/>
  <c r="H24"/>
  <c r="F29" i="15"/>
  <c r="E28" i="13"/>
  <c r="E27"/>
  <c r="G29" i="15"/>
  <c r="F28" i="13"/>
  <c r="F27"/>
  <c r="H29" i="15"/>
  <c r="G28" i="13"/>
  <c r="G27"/>
  <c r="I29" i="15"/>
  <c r="H28" i="13"/>
  <c r="H27"/>
  <c r="F33" i="15"/>
  <c r="E34" i="13"/>
  <c r="E33"/>
  <c r="G33" i="15"/>
  <c r="F34" i="13"/>
  <c r="F33"/>
  <c r="H33" i="15"/>
  <c r="G34" i="13"/>
  <c r="G33"/>
  <c r="I33" i="15"/>
  <c r="H34" i="13"/>
  <c r="H33"/>
  <c r="F37" i="15"/>
  <c r="F36"/>
  <c r="F35"/>
  <c r="G37"/>
  <c r="F40" i="13"/>
  <c r="F37"/>
  <c r="F36"/>
  <c r="H37" i="15"/>
  <c r="H36"/>
  <c r="H35"/>
  <c r="I37"/>
  <c r="H40" i="13"/>
  <c r="H39"/>
  <c r="F40" i="15"/>
  <c r="G40"/>
  <c r="G39"/>
  <c r="H40"/>
  <c r="I40"/>
  <c r="E40"/>
  <c r="F39"/>
  <c r="H39"/>
  <c r="I10"/>
  <c r="E10"/>
  <c r="F42"/>
  <c r="F12"/>
  <c r="G42"/>
  <c r="G12"/>
  <c r="H42"/>
  <c r="H12"/>
  <c r="I42"/>
  <c r="I12"/>
  <c r="E42"/>
  <c r="E12"/>
  <c r="F43"/>
  <c r="E46" i="13"/>
  <c r="E45"/>
  <c r="G43" i="15"/>
  <c r="F46" i="13"/>
  <c r="F45"/>
  <c r="H43" i="15"/>
  <c r="G46" i="13"/>
  <c r="G45"/>
  <c r="I43" i="15"/>
  <c r="H46" i="13"/>
  <c r="H45"/>
  <c r="F46" i="15"/>
  <c r="E49" i="13"/>
  <c r="E48"/>
  <c r="G46" i="15"/>
  <c r="F49" i="13"/>
  <c r="F48"/>
  <c r="H46" i="15"/>
  <c r="G49" i="13"/>
  <c r="G48"/>
  <c r="I46" i="15"/>
  <c r="H49" i="13"/>
  <c r="H48"/>
  <c r="F49" i="15"/>
  <c r="E52" i="13"/>
  <c r="E51"/>
  <c r="G49" i="15"/>
  <c r="F52" i="13"/>
  <c r="F51"/>
  <c r="H49" i="15"/>
  <c r="G52" i="13"/>
  <c r="G51"/>
  <c r="I49" i="15"/>
  <c r="H52" i="13"/>
  <c r="H51"/>
  <c r="F52" i="15"/>
  <c r="E55" i="13"/>
  <c r="E54"/>
  <c r="G52" i="15"/>
  <c r="F55" i="13"/>
  <c r="F54"/>
  <c r="H52" i="15"/>
  <c r="G55" i="13"/>
  <c r="G54"/>
  <c r="I52" i="15"/>
  <c r="H55" i="13"/>
  <c r="H54"/>
  <c r="F55" i="15"/>
  <c r="G55"/>
  <c r="H55"/>
  <c r="I55"/>
  <c r="F57"/>
  <c r="E61" i="13"/>
  <c r="E60"/>
  <c r="G57" i="15"/>
  <c r="F61" i="13"/>
  <c r="F60"/>
  <c r="H57" i="15"/>
  <c r="G61" i="13"/>
  <c r="G60"/>
  <c r="I57" i="15"/>
  <c r="H61" i="13"/>
  <c r="H60"/>
  <c r="F60" i="15"/>
  <c r="E64" i="13"/>
  <c r="E63"/>
  <c r="G60" i="15"/>
  <c r="F64" i="13"/>
  <c r="F63"/>
  <c r="H60" i="15"/>
  <c r="G64" i="13"/>
  <c r="G63"/>
  <c r="F70" i="15"/>
  <c r="F71"/>
  <c r="I71"/>
  <c r="F72"/>
  <c r="F11"/>
  <c r="H11"/>
  <c r="I72"/>
  <c r="I11"/>
  <c r="F73"/>
  <c r="F13"/>
  <c r="G13"/>
  <c r="H13"/>
  <c r="I73"/>
  <c r="I13"/>
  <c r="E96"/>
  <c r="E9"/>
  <c r="F99"/>
  <c r="H91" i="8"/>
  <c r="H88"/>
  <c r="H86"/>
  <c r="H61"/>
  <c r="K31"/>
  <c r="I36" i="15"/>
  <c r="I35"/>
  <c r="G36"/>
  <c r="G35"/>
  <c r="G40" i="13"/>
  <c r="G37"/>
  <c r="G36"/>
  <c r="E40"/>
  <c r="E37"/>
  <c r="E36"/>
  <c r="J31" i="8"/>
  <c r="F96" i="15"/>
  <c r="F9"/>
  <c r="F10"/>
  <c r="H89" i="8"/>
  <c r="G8" i="13"/>
  <c r="E8"/>
  <c r="D8"/>
  <c r="H8"/>
  <c r="F8"/>
  <c r="F14" i="15"/>
  <c r="I31" i="8"/>
  <c r="K61"/>
  <c r="J61"/>
  <c r="I39" i="15"/>
  <c r="E10" i="13"/>
  <c r="E12"/>
  <c r="G43"/>
  <c r="G42"/>
  <c r="E43"/>
  <c r="E42"/>
  <c r="F39"/>
  <c r="H37"/>
  <c r="H36"/>
  <c r="H43"/>
  <c r="H42"/>
  <c r="F43"/>
  <c r="F42"/>
  <c r="H71"/>
  <c r="F71"/>
  <c r="G39"/>
  <c r="E39"/>
  <c r="G71"/>
  <c r="E71"/>
  <c r="G102" i="15"/>
  <c r="H102"/>
  <c r="I102"/>
  <c r="G100"/>
  <c r="H100"/>
  <c r="G91"/>
  <c r="F90" i="13"/>
  <c r="F89"/>
  <c r="H91" i="15"/>
  <c r="I91"/>
  <c r="H90" i="13"/>
  <c r="H89"/>
  <c r="G88" i="15"/>
  <c r="F87" i="13"/>
  <c r="F86"/>
  <c r="H88" i="15"/>
  <c r="G87" i="13"/>
  <c r="G86"/>
  <c r="I88" i="15"/>
  <c r="H87" i="13"/>
  <c r="H86"/>
  <c r="G85" i="15"/>
  <c r="F84" i="13"/>
  <c r="H85" i="15"/>
  <c r="G84" i="13"/>
  <c r="I85" i="15"/>
  <c r="H84" i="13"/>
  <c r="G82" i="15"/>
  <c r="F81" i="13"/>
  <c r="F80"/>
  <c r="H82" i="15"/>
  <c r="G81" i="13"/>
  <c r="I82" i="15"/>
  <c r="H81" i="13"/>
  <c r="H80"/>
  <c r="H76" i="15"/>
  <c r="G77" i="13"/>
  <c r="I76" i="15"/>
  <c r="H78" i="13"/>
  <c r="I69" i="15"/>
  <c r="H69"/>
  <c r="H67"/>
  <c r="H66"/>
  <c r="I67"/>
  <c r="I66"/>
  <c r="I65"/>
  <c r="H65"/>
  <c r="H18"/>
  <c r="G67"/>
  <c r="G66"/>
  <c r="G65"/>
  <c r="G76"/>
  <c r="F78" i="13"/>
  <c r="J10" i="8"/>
  <c r="J7"/>
  <c r="H15" i="15"/>
  <c r="H17"/>
  <c r="G13" i="13"/>
  <c r="G80"/>
  <c r="G75"/>
  <c r="G74"/>
  <c r="F75"/>
  <c r="F74"/>
  <c r="F77"/>
  <c r="H75"/>
  <c r="H74"/>
  <c r="H77"/>
  <c r="E9"/>
  <c r="G69" i="15"/>
  <c r="E14"/>
  <c r="E17"/>
  <c r="D13" i="13"/>
  <c r="E20" i="15"/>
  <c r="D16" i="13"/>
  <c r="E23" i="15"/>
  <c r="D19" i="13"/>
  <c r="E25" i="15"/>
  <c r="D22" i="13"/>
  <c r="D21"/>
  <c r="E27" i="15"/>
  <c r="D25" i="13"/>
  <c r="D24"/>
  <c r="E29" i="15"/>
  <c r="D28" i="13"/>
  <c r="D27"/>
  <c r="E33" i="15"/>
  <c r="D34" i="13"/>
  <c r="E37" i="15"/>
  <c r="E43"/>
  <c r="D46" i="13"/>
  <c r="E46" i="15"/>
  <c r="D49" i="13"/>
  <c r="E49" i="15"/>
  <c r="D52" i="13"/>
  <c r="D51"/>
  <c r="E52" i="15"/>
  <c r="D55" i="13"/>
  <c r="E55" i="15"/>
  <c r="E57"/>
  <c r="D61" i="13"/>
  <c r="E60" i="15"/>
  <c r="F67"/>
  <c r="F66"/>
  <c r="F7"/>
  <c r="E67"/>
  <c r="E66"/>
  <c r="E70"/>
  <c r="E71"/>
  <c r="E72"/>
  <c r="E11"/>
  <c r="E73"/>
  <c r="E13"/>
  <c r="F76"/>
  <c r="E78" i="13"/>
  <c r="E76" i="15"/>
  <c r="D78" i="13"/>
  <c r="F82" i="15"/>
  <c r="E81" i="13"/>
  <c r="E80"/>
  <c r="E82" i="15"/>
  <c r="D81" i="13"/>
  <c r="F85" i="15"/>
  <c r="E84" i="13"/>
  <c r="E85" i="15"/>
  <c r="D84" i="13"/>
  <c r="F88" i="15"/>
  <c r="E87" i="13"/>
  <c r="E86"/>
  <c r="E88" i="15"/>
  <c r="D87" i="13"/>
  <c r="F91" i="15"/>
  <c r="E90" i="13"/>
  <c r="E89"/>
  <c r="E91" i="15"/>
  <c r="D90" i="13"/>
  <c r="F95" i="15"/>
  <c r="F8"/>
  <c r="E95"/>
  <c r="F97"/>
  <c r="E96" i="13"/>
  <c r="E97" i="15"/>
  <c r="D96" i="13"/>
  <c r="D93"/>
  <c r="F100" i="15"/>
  <c r="E100"/>
  <c r="F102"/>
  <c r="E102"/>
  <c r="G10" i="13"/>
  <c r="G12"/>
  <c r="F6" i="15"/>
  <c r="E93" i="13"/>
  <c r="E92"/>
  <c r="E95"/>
  <c r="H14" i="15"/>
  <c r="H7"/>
  <c r="E8"/>
  <c r="F65"/>
  <c r="D33" i="13"/>
  <c r="D10"/>
  <c r="E36" i="15"/>
  <c r="E35"/>
  <c r="D40" i="13"/>
  <c r="D37"/>
  <c r="E7" i="15"/>
  <c r="D43" i="13"/>
  <c r="E65" i="15"/>
  <c r="D75" i="13"/>
  <c r="E6" i="15"/>
  <c r="E75" i="13"/>
  <c r="E77"/>
  <c r="E39" i="15"/>
  <c r="F69"/>
  <c r="E69"/>
  <c r="E94"/>
  <c r="F94"/>
  <c r="G9" i="13"/>
  <c r="D7"/>
  <c r="E74"/>
  <c r="E7"/>
  <c r="E6"/>
  <c r="J6" i="8"/>
  <c r="H6"/>
  <c r="G6"/>
  <c r="D95" i="13"/>
  <c r="I100" i="15"/>
  <c r="G99"/>
  <c r="I91" i="8"/>
  <c r="I88"/>
  <c r="G98" i="15"/>
  <c r="I90" i="8"/>
  <c r="I18" i="15"/>
  <c r="G18"/>
  <c r="I87" i="8"/>
  <c r="I86"/>
  <c r="I89"/>
  <c r="K10"/>
  <c r="K7"/>
  <c r="K6"/>
  <c r="I15" i="15"/>
  <c r="I17"/>
  <c r="H13" i="13"/>
  <c r="I10" i="8"/>
  <c r="I7"/>
  <c r="I6"/>
  <c r="G15" i="15"/>
  <c r="G17"/>
  <c r="F13" i="13"/>
  <c r="G96" i="15"/>
  <c r="G9"/>
  <c r="G97"/>
  <c r="F96" i="13"/>
  <c r="G95" i="15"/>
  <c r="G8"/>
  <c r="H98"/>
  <c r="J90" i="8"/>
  <c r="H99" i="15"/>
  <c r="J91" i="8"/>
  <c r="J88"/>
  <c r="D101" i="13"/>
  <c r="H98"/>
  <c r="G98"/>
  <c r="F98"/>
  <c r="E98"/>
  <c r="D98"/>
  <c r="D92"/>
  <c r="D89"/>
  <c r="D86"/>
  <c r="F83"/>
  <c r="E83"/>
  <c r="D83"/>
  <c r="D80"/>
  <c r="D77"/>
  <c r="D74"/>
  <c r="D71"/>
  <c r="D68"/>
  <c r="D63"/>
  <c r="D60"/>
  <c r="D57"/>
  <c r="D54"/>
  <c r="D48"/>
  <c r="D45"/>
  <c r="D42"/>
  <c r="D39"/>
  <c r="D36"/>
  <c r="D18"/>
  <c r="D15"/>
  <c r="D12"/>
  <c r="G7" i="15"/>
  <c r="G6"/>
  <c r="G14"/>
  <c r="H10" i="13"/>
  <c r="H12"/>
  <c r="J87" i="8"/>
  <c r="J86"/>
  <c r="J89"/>
  <c r="F93" i="13"/>
  <c r="F92"/>
  <c r="F95"/>
  <c r="F10"/>
  <c r="F12"/>
  <c r="I14" i="15"/>
  <c r="I7"/>
  <c r="D6" i="13"/>
  <c r="H96" i="15"/>
  <c r="H9"/>
  <c r="H95"/>
  <c r="H8"/>
  <c r="H97"/>
  <c r="G96" i="13"/>
  <c r="G94" i="15"/>
  <c r="D9" i="13"/>
  <c r="I99" i="15"/>
  <c r="K91" i="8"/>
  <c r="K88"/>
  <c r="I98" i="15"/>
  <c r="K90" i="8"/>
  <c r="K94"/>
  <c r="J94"/>
  <c r="I94"/>
  <c r="H94"/>
  <c r="G94"/>
  <c r="K92"/>
  <c r="J92"/>
  <c r="I92"/>
  <c r="H92"/>
  <c r="G92"/>
  <c r="G89"/>
  <c r="G86"/>
  <c r="G83"/>
  <c r="G80"/>
  <c r="G77"/>
  <c r="G74"/>
  <c r="G58"/>
  <c r="G57"/>
  <c r="G38"/>
  <c r="K35"/>
  <c r="J35"/>
  <c r="I35"/>
  <c r="H35"/>
  <c r="G35"/>
  <c r="K28"/>
  <c r="K27"/>
  <c r="J28"/>
  <c r="J27"/>
  <c r="I28"/>
  <c r="I27"/>
  <c r="I5"/>
  <c r="H28"/>
  <c r="H27"/>
  <c r="G27"/>
  <c r="F9" i="13"/>
  <c r="F7"/>
  <c r="H9"/>
  <c r="H6" i="15"/>
  <c r="K87" i="8"/>
  <c r="K86"/>
  <c r="K89"/>
  <c r="G93" i="13"/>
  <c r="G95"/>
  <c r="I96" i="15"/>
  <c r="I9"/>
  <c r="H94"/>
  <c r="I97"/>
  <c r="H96" i="13"/>
  <c r="I95" i="15"/>
  <c r="I8"/>
  <c r="I6"/>
  <c r="J5" i="8"/>
  <c r="G31"/>
  <c r="G5"/>
  <c r="H5"/>
  <c r="K5"/>
  <c r="F6" i="13"/>
  <c r="H93"/>
  <c r="H95"/>
  <c r="G92"/>
  <c r="G7"/>
  <c r="G6"/>
  <c r="I94" i="15"/>
  <c r="H92" i="13"/>
  <c r="H7"/>
  <c r="H6"/>
</calcChain>
</file>

<file path=xl/sharedStrings.xml><?xml version="1.0" encoding="utf-8"?>
<sst xmlns="http://schemas.openxmlformats.org/spreadsheetml/2006/main" count="1029" uniqueCount="480">
  <si>
    <t>Подпрограмма 1: «Строительство, реконструкция, капитальный ремонт и ремонт автомобильных дорог городского округа «Город Йошкар-Ола» на 2014-2018 годы»</t>
  </si>
  <si>
    <t>Строительство Воскресенского парка на участке от ул.Воинов Интернационалистов до ул.Водопроводной</t>
  </si>
  <si>
    <t>1.6</t>
  </si>
  <si>
    <t>1.7</t>
  </si>
  <si>
    <t>3.7</t>
  </si>
  <si>
    <t>Прочие мероприятия: содержание фонтанов городского округа "Город Йошкар-Ола", отлов бродячих животных,  и иные</t>
  </si>
  <si>
    <t>Развитие сети автомобильных дорог в соответствии с Генеральным планом городского округа «Город Йошкар-Ола»</t>
  </si>
  <si>
    <t>Ухудшение качества развития инфраструктуры</t>
  </si>
  <si>
    <t>Управление городского хозяйства администрации городского округа «Город Йошкар-Ола», МКУ «Дирекция муниципального заказа городского округа «Город Йошкар-Ола»</t>
  </si>
  <si>
    <t xml:space="preserve"> Создание благоприятных, здоровых и культурных условий жизни, трудовой деятельности и досуга населения в границах муниципального образования</t>
  </si>
  <si>
    <t>Проектно-сметная документация</t>
  </si>
  <si>
    <t>1. Общие целевые показатели в области энергосбережения и повышения энергетической эффективности</t>
  </si>
  <si>
    <t>1.1.</t>
  </si>
  <si>
    <t>Доля объема электрической энергии, расчеты за которую осущесвляются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</si>
  <si>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>1.2.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</si>
  <si>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</si>
  <si>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1.3.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</si>
  <si>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</si>
  <si>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1.4.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</si>
  <si>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</si>
  <si>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1.5.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</si>
  <si>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</si>
  <si>
    <t>1.6.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</si>
  <si>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образования.</t>
  </si>
  <si>
    <t>2. Целевые показатели в области энергосбережения и повышения энергетической эффективности в муниципальном секторе</t>
  </si>
  <si>
    <t>2.1.</t>
  </si>
  <si>
    <t>Удельный расход электрической энергии на снабжение органов местного самоуправления и муниципальных учреждений (в расчете на 1 кв. метр общей площади)</t>
  </si>
  <si>
    <t>2.2.</t>
  </si>
  <si>
    <t>Удельный расход тепловой энергии на снабжение органов местного самоуправления и муниципальных учреждений (в расчете на 1 кв. метр общей площади)</t>
  </si>
  <si>
    <t>2.3.</t>
  </si>
  <si>
    <t>Удельный расход холодной воды на снабжение органов местного самоуправления и муниципальных учреждений (в расчете на 1 человека)</t>
  </si>
  <si>
    <t>куб.м/чел.</t>
  </si>
  <si>
    <t>2.4.</t>
  </si>
  <si>
    <t>Удельный расход горячей воды на снабжение органов местного самоуправления и муниципальных учреждений (в расчете на 1 человека)</t>
  </si>
  <si>
    <t>2.5.</t>
  </si>
  <si>
    <t>Удельный расход природного газа на снабжение органов местного самоуправления и муниципальных учреждений (в расчете на 1 человека)</t>
  </si>
  <si>
    <t>2.6.</t>
  </si>
  <si>
    <t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подпрограммы</t>
  </si>
  <si>
    <t>2.7.</t>
  </si>
  <si>
    <t>Количество энергосервисных договоров (контрактов), заключенных органами местного самоуправления и муниципальными учреждениями.</t>
  </si>
  <si>
    <t>3. Целевые показатели в области энергосбережения и повышения энергетической эффективности в жилищном фонде</t>
  </si>
  <si>
    <t>3.1.</t>
  </si>
  <si>
    <t>Удельный расход тепловой энергии в многоквартирных домах (в расчете на 1 кв. метр общей площади);</t>
  </si>
  <si>
    <t>3.2.</t>
  </si>
  <si>
    <t>Удельный расход холодной воды в многоквартирных домах (в расчете на 1 жителя);</t>
  </si>
  <si>
    <t>3.3.</t>
  </si>
  <si>
    <t>Удельный расход горячей воды в многоквартирных домах (в расчете на 1 жителя);</t>
  </si>
  <si>
    <t>3.4.</t>
  </si>
  <si>
    <t>Удельный расход электрической энергии в многоквартирных домах (в расчете на 1 кв. метр общей площади);</t>
  </si>
  <si>
    <t>3.5.</t>
  </si>
  <si>
    <t>Удельный расход природного газа в многоквартирных домах с индивидуальными системами газового отопления (в расчете на 1 кв. метр общей площади);</t>
  </si>
  <si>
    <t>тыс.куб.м/
кв.м</t>
  </si>
  <si>
    <t>3.6.</t>
  </si>
  <si>
    <t>Удельный расход природного газа в многоквартирных домах с иными системами теплоснабжения (в расчете на 1 жителя);</t>
  </si>
  <si>
    <t>тыс.куб.м/
чел.</t>
  </si>
  <si>
    <t>3.7.</t>
  </si>
  <si>
    <t>Удельный суммарный расход энергетических ресурсов в многоквартирных домах.</t>
  </si>
  <si>
    <t>т.у.т./кв.м</t>
  </si>
  <si>
    <t>4. Целевые показатели в области энергосбережения и повышения энергетической эффективности в системах коммунальной инфраструктуры</t>
  </si>
  <si>
    <t>4.1.</t>
  </si>
  <si>
    <t>Удельный расход топлива на выработку тепловой энергии на тепловых электростанциях;</t>
  </si>
  <si>
    <t>т.у.т./
млн.Гкал</t>
  </si>
  <si>
    <t>4.2.</t>
  </si>
  <si>
    <t>Удельный расход топлива на выработку тепловой энергии на котельных;</t>
  </si>
  <si>
    <t>т.у.т./
Гкал</t>
  </si>
  <si>
    <t>4.3.</t>
  </si>
  <si>
    <t>Удельный расход электрической энергии, используемой при передаче тепловой энергии в системах теплоснабжения;</t>
  </si>
  <si>
    <t>кВтч/куб.м</t>
  </si>
  <si>
    <t>4.4.</t>
  </si>
  <si>
    <t>Доля потерь тепловой энергии при ее передаче в общем объеме переданной тепловой энергии;</t>
  </si>
  <si>
    <t>4.5.</t>
  </si>
  <si>
    <t>Доля потерь воды при ее передаче в общем объеме переданной воды;</t>
  </si>
  <si>
    <t>4.6.</t>
  </si>
  <si>
    <t>Удельный расход электрической энергии, используемой для передачи (транспортировки) воды в системах водоснабжения (на 1 куб. метр);</t>
  </si>
  <si>
    <t>тыс. кВтч/
тыс. куб.м</t>
  </si>
  <si>
    <t>4.7.</t>
  </si>
  <si>
    <t>Удельный расход электрической энергии, используемой в системах водоотведения (на 1 куб. метр);</t>
  </si>
  <si>
    <t>тыс. кВтч/
куб.м</t>
  </si>
  <si>
    <t>4.8.</t>
  </si>
  <si>
    <t>Удельный расход электрической энергии в системах уличного освещения (на 1 кв. метр освещаемой площади с уровнем освещенности, соответствующим установленным нормативам).</t>
  </si>
  <si>
    <t>кВтч/ кв.м</t>
  </si>
  <si>
    <t>5. Целевые показатели в области энергосбережения и повышения энергетической эффективности в транспортном комплексе</t>
  </si>
  <si>
    <t>5.1.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</si>
  <si>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образованием;</t>
  </si>
  <si>
    <t>5.2.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</si>
  <si>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энергией;</t>
  </si>
  <si>
    <t>5.3.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</si>
  <si>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образованием;</t>
  </si>
  <si>
    <t>5.4.</t>
  </si>
  <si>
    <t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образованием;</t>
  </si>
  <si>
    <t>5.5.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</si>
  <si>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топлива;</t>
  </si>
  <si>
    <t>5.6.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</si>
  <si>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предприятиями.</t>
  </si>
  <si>
    <t>Отдел транспорта и развития территорий администрации городского округа «Город Йошкар-Ола», Управление городского хозяйства администрации городского округа «Город Йошкар-Ола», Семеновское территориальное управление администрации городского округа «Город Йошкар-Ола»</t>
  </si>
  <si>
    <t>Отдел транспорта и развития территорий администрации городского округа «Город Йошкар-Ола», Семеновское территориальное управление администрации городского округа «Город Йошкар-Ола»</t>
  </si>
  <si>
    <t>Отдел транспорта и развития территорий администрации городского округа «Город Йошкар-Ола»</t>
  </si>
  <si>
    <t>Отдел транспорта и развития территорий администрации городского округа "Город Йошкар-Ола"</t>
  </si>
  <si>
    <t>1.8</t>
  </si>
  <si>
    <t>Защита от разрушения дорожных и тротуарных покрытия</t>
  </si>
  <si>
    <t>Подтопление территорий города в паводковый период</t>
  </si>
  <si>
    <t>Основное мероприятие 8</t>
  </si>
  <si>
    <t>Основное мероприятие 8.</t>
  </si>
  <si>
    <t>Основное мероприятие 8: Проектно-сметная документация</t>
  </si>
  <si>
    <t>Ливневая канализация и очистные сооружения</t>
  </si>
  <si>
    <t>Основное мероприятие 7: Ливневая канализация и очистные сооружения</t>
  </si>
  <si>
    <t>Пресс-служба администрация городского округа «Город Йошкар-Ола», отдел транспорта и развития территорий администрации городского округа «Город Йошкар-Ола»,  Семеновское территориальное управление администрации городского округа «Город Йошкар-Ола»</t>
  </si>
  <si>
    <t>Отдел транспорта и развития территорий администрации городского округа «Город Йошкар-Ола»,  Семеновское территориальное управление администрации городского округа «Город Йошкар-Ола»</t>
  </si>
  <si>
    <t xml:space="preserve"> Отдел транспорта и развития территорий администрации городского округа «Город Йошкар-Ола», Семеновское территориальное управление администрации городского округа «Город Йошкар-Ола»</t>
  </si>
  <si>
    <t>Отдел транспорта и развития территорий администрации городского округа «Город Йошкар-Ола», Управление городского хозяйства администрации городского округа «Город Йошкар-Ола», Семеновское территориальное управление администрации городского округа «Город Йошкар-Ола», комитет экологии и природопользования администрации городского округа «Город Йошкар-Ола»</t>
  </si>
  <si>
    <t>Отдел транспорта и развития территорий администрации городского округа «Город Йошкар-Ола», Управление городского хозяйства администрации городского округа «Город Йошкар-Ола»</t>
  </si>
  <si>
    <t>Таблица 1</t>
  </si>
  <si>
    <t>№ п/п</t>
  </si>
  <si>
    <t>Показатель (индикатор) (наименование)</t>
  </si>
  <si>
    <t>Единица измерения</t>
  </si>
  <si>
    <t>Значения показателей</t>
  </si>
  <si>
    <t>Объем строительства, реконструкции, капитального ремонта и ремонта автомобильных дорог городского округа «Город Йошкар-Ола»</t>
  </si>
  <si>
    <t>тыс.кв.м</t>
  </si>
  <si>
    <t>Доля строительства, реконструкции и капитального ремонта автомобильных дорог и доведенных до нормативного состояния участков автомобильных дорог с усовершенствованным покрытием в общем                                                   объеме автомобильных дорог</t>
  </si>
  <si>
    <t>%</t>
  </si>
  <si>
    <t>Обеспеченность автомобильных дорог наружным освещением в общем объеме автомобильных дорог</t>
  </si>
  <si>
    <t>Таблица 2</t>
  </si>
  <si>
    <t>Перечень ведомственных целевых программ и основных мероприятий муниципальной программы</t>
  </si>
  <si>
    <t>Наименование основного мероприятия</t>
  </si>
  <si>
    <t>Ответственный исполнитель</t>
  </si>
  <si>
    <t>Срок</t>
  </si>
  <si>
    <t>начала реализации</t>
  </si>
  <si>
    <t>окончания реализации</t>
  </si>
  <si>
    <t>Ожидаемый непосредственный результат (краткое описание)</t>
  </si>
  <si>
    <t>Последствия нереализации ведомственной целевой программы, основного мероприятия</t>
  </si>
  <si>
    <t>Сведения о показателях (индикаторах) муниципальной программы, подпрограмм и их значениях</t>
  </si>
  <si>
    <t xml:space="preserve">Сведения об основных мерах правового регулирования в сфере реализации муниципальной программы </t>
  </si>
  <si>
    <t>Вид нормативного правового акта</t>
  </si>
  <si>
    <t>Основные положения нормативного правового акта</t>
  </si>
  <si>
    <t>Ожидаемые сроки принятия</t>
  </si>
  <si>
    <t>Таблица 4</t>
  </si>
  <si>
    <t>Ресурсное обеспечение реализации муниципальной программы за счет средств бюджета городского округа "Город Йошкар-Ола"</t>
  </si>
  <si>
    <t>Статус</t>
  </si>
  <si>
    <t>Наименование муниципальной программы, подпрограммы, основного мероприятия</t>
  </si>
  <si>
    <t>Ответственный исполнитель, соисполнитель</t>
  </si>
  <si>
    <t>Таблица 5</t>
  </si>
  <si>
    <t>Прогнозная оценка расходов на реализацию целей муниципальной программы</t>
  </si>
  <si>
    <t>Источники ресурсного обеспечения</t>
  </si>
  <si>
    <t>всего</t>
  </si>
  <si>
    <t>бюджет городского округа "Город Йошкар-Ола"</t>
  </si>
  <si>
    <t>республиканский бюджет Республики Марий Эл</t>
  </si>
  <si>
    <t>"Городское хозяйство"</t>
  </si>
  <si>
    <t>Таблица 6</t>
  </si>
  <si>
    <t>План реализации муниципальной программы</t>
  </si>
  <si>
    <t>Финансирование по годам (тыс.руб.)</t>
  </si>
  <si>
    <t>окончание реализации</t>
  </si>
  <si>
    <t>Код бюджетной классификации (местный бюджет)</t>
  </si>
  <si>
    <t>Ответственный исполнитель (ФИО, должность)</t>
  </si>
  <si>
    <t>Наименование подпрограммы, основного мероприятия</t>
  </si>
  <si>
    <t>Управление городского хозяйства администрации городского округа "Город Йошкар-Ола"</t>
  </si>
  <si>
    <t>Управление городского хозяйства администрации городского округа «Город Йошкар-Ола»</t>
  </si>
  <si>
    <t>Развитие сети автомобильных дорог в соответствии с Генеральным планом городского округа «Город Йошкар-Ола», а также улучшение технического состояния автомобильных дорог общего пользования городского округа «Город Йошкар-Ола»</t>
  </si>
  <si>
    <t>Ограничение возможности движения транспортных средств</t>
  </si>
  <si>
    <t>Ухудшение эксплуатационного состояния автомобильных дорог, снижение безопасности дорожного движения</t>
  </si>
  <si>
    <t>1.1</t>
  </si>
  <si>
    <t>1.2</t>
  </si>
  <si>
    <t>1.3</t>
  </si>
  <si>
    <t>Постановление администрации городского округа «Город Йошкар-Ола»</t>
  </si>
  <si>
    <t>Об утверждении перечня автомобильных дорог городского округа «Город Йошкар-Ола», подлежащих строительству, реконструкции, капитальному ремонту и ремонту</t>
  </si>
  <si>
    <t>Ежегодно (март-апрель)</t>
  </si>
  <si>
    <t>«Строительство, реконструкция, капитальный ремонт и ремонт автомобильных дорог городского округа «Город Йошкар-Ола» на 2014-2018 годы»</t>
  </si>
  <si>
    <t>Основное мероприятие 1.</t>
  </si>
  <si>
    <t>Строительство и реконструкция автомобильных дорог городского округа «Город Йошкар-Ола»</t>
  </si>
  <si>
    <t>Основное мероприятие 2.</t>
  </si>
  <si>
    <t>Капитальный ремонт и ремонт автомобильных дорог городского округа «Город Йошкар-Ола»</t>
  </si>
  <si>
    <t>Основное мероприятие 3.</t>
  </si>
  <si>
    <t>«Строительство, реконструкция, капитальный ремонт и ремонт автомобильных дорог городского округа «Город            Йошкар-Ола» на 2014-2018 годы»</t>
  </si>
  <si>
    <t>бюджет городского округа «Город Йошкар-Ола»</t>
  </si>
  <si>
    <t>X</t>
  </si>
  <si>
    <t>Основное мероприятие 2: Капитальный ремонт и ремонт автомобильных дорог городского округа «Город Йошкар-Ола»</t>
  </si>
  <si>
    <t>Снижение надежности и эффективности функционирования установок наружного освещения, а также повышение эксплуатационных затрат.</t>
  </si>
  <si>
    <t>Основное мероприятие 1</t>
  </si>
  <si>
    <t>Подпрограмма «Благоустройство, озеленение и содержание инфраструктуры и территорий городского округа
«Город Йошкар-Ола» на 2014-2018 годы»</t>
  </si>
  <si>
    <t>тыс.руб.</t>
  </si>
  <si>
    <t>Озеленение территории городского округа «Город Йошкар-Ола»</t>
  </si>
  <si>
    <t>Содержание и благоустройство мест захоронений на территории городского округа «Город Йошкар-Ола»</t>
  </si>
  <si>
    <t>Ухудшение экологического и технического состояния территорий городского округа «Город Йошкар-Ола». Снижение качества эксплуатации и благоустройства территорий города.</t>
  </si>
  <si>
    <t>Капитальный ремонт и ремонт дворовых территорий городского округа «Город Йошкар-Ола»</t>
  </si>
  <si>
    <t>Ухудшение экологического и технического состояния дворовых территорий городского округа «Город Йошкар-Ола». Снижение качества эксплуатации и благоустройства жилищного фонда городского округа.</t>
  </si>
  <si>
    <t>Создание гармоничной архитектурно-ландшафтной городской среды, обеспечение благоприятных экологических условий для проживания населения.</t>
  </si>
  <si>
    <t>Снижение качества существующих зелёных зон для отдыха горожан, ухудшение экологической обстановки, влияющей на уровень комфорта для проживания жителей городского округа «Город Йошкар-Ола».</t>
  </si>
  <si>
    <t>Содержание мест захоронения городского округа «Город Йошкар-Ола»</t>
  </si>
  <si>
    <t>Ухудшение экологической обстановки и санитарногигиенических условий проживания в городском округе «Город Йошкар-Ола». Снижение уровня благоустройства, ухудшение санитарного состояния мест захоронений.</t>
  </si>
  <si>
    <t>«Благоустройство, озеленение и содержание инфраструктуры и территории городского округа «Город Йошкар-Ола» на 2014-2018 годы»</t>
  </si>
  <si>
    <t>Основное мероприятие 2</t>
  </si>
  <si>
    <t>Основное мероприятие 3</t>
  </si>
  <si>
    <t>Основное мероприятие 4</t>
  </si>
  <si>
    <t xml:space="preserve">Основное мероприятие 1: Строительство, реконструкция и модернизация систем наружного освещения территорий городского округа «Город Йошкар-Ола» </t>
  </si>
  <si>
    <t>Гкал/кв.м</t>
  </si>
  <si>
    <t>-</t>
  </si>
  <si>
    <t>ед.</t>
  </si>
  <si>
    <t>кВтч/кв.м</t>
  </si>
  <si>
    <t>Подпрограмма «Энергосбережение и повышение энергетической эффективности в городском округе «Город Йошкар-Ола» на 2014-2018 годы»</t>
  </si>
  <si>
    <t>Оснащение приборами учета потребления ТЭР бюджетных организаций</t>
  </si>
  <si>
    <t>Управление городского хозяйства администрации городского округа «Город Йошкар-Ола», управление культуры администрации городского округа «Город Йошкар-Ола», управление образования администрации городского округа «Город Йошкар-Ола», МКУ «Дирекция муниципального заказа городского округа «Город Йошкар-Ола», управление архитектуры и градостроительства администрации городского округа «Город   Йошкар-Ола», муниципальное автономное учреждение физической культуры и спорта «Спортивный центр города Йошкар-Олы»</t>
  </si>
  <si>
    <t>Рост затрат на приобретение  энергетических ресурсов и, как следствие, рост тарифов отпускаемой энергии.</t>
  </si>
  <si>
    <t>Проведение энергетических обследований зданий и сооружений бюджетных организаций</t>
  </si>
  <si>
    <t>Выявление потенциала энергосбережения и повышения энергетической эффективности</t>
  </si>
  <si>
    <t>Нарушение требований Федерального закона от 23.11.2009 г. № 261-ФЗ. Формирование муниципальными бюджетными учреждениями и предприятиями перечня мероприятий самостоятельно, без проведения энергетического обследования – низкий эффект реализации мероприятий, нецелевое использование денежных средств.</t>
  </si>
  <si>
    <t>Замена ламп накаливания в  бюджетных организациях на энергосберегающие (люминесцентные, светодиодные)</t>
  </si>
  <si>
    <t>Снижение потребления электрической энергии</t>
  </si>
  <si>
    <t>Увеличение потребления электрической энергии, и как следствие увеличение расходов на ее приобретение.</t>
  </si>
  <si>
    <t>Ремонт зданий и сооружений по энергосберегающим проектам</t>
  </si>
  <si>
    <t>Снижение потребления тепловой энергии</t>
  </si>
  <si>
    <t>Увеличение потребления ТЭР, и как следствие увеличение расходов на их приобретение.</t>
  </si>
  <si>
    <t>Метрологическое обеспечение измерений приборов учета потребления энергоресурсов в  бюджетных организациях</t>
  </si>
  <si>
    <t>точность показаний приборов учета энергоресурсов</t>
  </si>
  <si>
    <t>Отсутствие автоматизированной системы измерения потребления ТЭР. Увеличение объема рабочего времени сотрудников, занятых в сфере внесения, обработки, хранения и анализа информации по потребленным ТЭР.</t>
  </si>
  <si>
    <t>Проведение технических мероприятий в бюджетных организациях по энергосбережению и повышению энергетической эффективности в системах электро-, тепло-, газоснабжения, водоснабжения и водоотведения</t>
  </si>
  <si>
    <t>Не будут выполнены требования федерального законодательства по сокращению энергопотребления по всем видам энергетических ресурсов</t>
  </si>
  <si>
    <t>Снижение потребления ТЭР; экономия денежных средств потребителей ТЭР; модернизация зданий, сооружений бюджетной сферы; сокращение расходов бюджета городского округа «Город Йошкар-Ола» по статье 223 "Коммунальные услуги"</t>
  </si>
  <si>
    <t>Снижение потребления ТЭР; экономия денежных средств потребителей ТЭР; модернизация зданий, сооружений бюджетной сферы</t>
  </si>
  <si>
    <t>Повышение уровня комфортности дворов, формирование благоприятной среды в соответствии с потребностями населения городского округа «Город Йошкар-Ола»</t>
  </si>
  <si>
    <t>Качественное развитие инфраструктуры и территории городского округа «Город Йошкар-Ола» в соответствии с потребностями населения городского округа «Город Йошкар-Ола». Повышение уровня комфортности территорий, формирование благоприятной среды для проживания населения городского округа «Город Йошкар-Ола»</t>
  </si>
  <si>
    <t>Улучшение технического состояния систем наружного освещения территорий городского округа «Город Йошкар-Ола», повышение степени безопасности дорожного движения и обеспечение решения задач соблюдения общественного порядка на территории городского округа «Город Йошкар-Ола</t>
  </si>
  <si>
    <t>«Энергосбережение и повышение энергетической эффективности в городском округе «Город Йошкар-Ола» на 2014-2018 годы»</t>
  </si>
  <si>
    <t>Управление культуры администрации городского округа «Город Йошкар-Ола»</t>
  </si>
  <si>
    <t>Управление образования администрации городского округа «Город Йошкар-Ола»</t>
  </si>
  <si>
    <t>МКУ «Дирекция муниципального заказа городского округа «Город Йошкар-Ола»</t>
  </si>
  <si>
    <t>90601137950600000</t>
  </si>
  <si>
    <t>95701137950600000</t>
  </si>
  <si>
    <t>97407017950600000</t>
  </si>
  <si>
    <t>шт.</t>
  </si>
  <si>
    <t>Создание условий для участия ТОС в других формах участия населения в местном самоуправлении: участие в публичных слушаниях, поддержка правотворческих инициатив, обращение в органы местного самоуправления</t>
  </si>
  <si>
    <t>Активная информационная политика администрации городского округа «Город Йошкар-Ола» по вопросам общественного самоуправления. Выстраивание системы активного взаимодействия со средствами массовой информации для продвижения идей общественного самоуправления</t>
  </si>
  <si>
    <t>Повышение степени информированности жителей города о возможностях участия населения в осуществлении местного самоуправления, увеличение количества информационных материалов о деятельности органов общественного самоуправления  по месту жительства, опубликованных в средствах массовой информации</t>
  </si>
  <si>
    <t>Управление культуры, управление городского хозяйства, управление образования администрации городского округа «Город Йошкар-Ола», Семеновское территориальное управление администрации городского округа «Город Йошкар-Ола»</t>
  </si>
  <si>
    <t>Увеличение количества благоустроенных придомовых территорий, приобщение жителей к истории родного края</t>
  </si>
  <si>
    <t>Проведение конкурса «Лучшее территориальное общественное самоуправление городского округа «Город Йошкар-Ола»</t>
  </si>
  <si>
    <t>Проведение семинаров, совещаний, встреч-консультаций по актуальным вопросам деятельности ТОС с участием председателей ТОС и представителей структурных подразделений администрации городского округа "Город Йошкар-Ола"</t>
  </si>
  <si>
    <t>Структурные подразделения администрации городского округа «Город Йошкар-Ола»</t>
  </si>
  <si>
    <t>Проведение ежеквартальных совещаний с председателями ТОС</t>
  </si>
  <si>
    <t>Проведение встреч с населением по вопросам организации деятельности ТОС</t>
  </si>
  <si>
    <t>Участие ТОС в проведении месячников по уборке территорий городского округа «Город Йошкар-Ола»</t>
  </si>
  <si>
    <t>Ведение журнала учёта органов ТОС, регулярное уточнение сведений в журнале учёта</t>
  </si>
  <si>
    <t>Проведение спортивных мероприятий на территориях ТОС</t>
  </si>
  <si>
    <t>Комитет по физической культуре и спорту администрация городского округа «Город Йошкар-Ола», Семеновское территориальное управление администрации городского округа «Город Йошкар-Ола»</t>
  </si>
  <si>
    <t xml:space="preserve">Проведение культурно-массовых мероприятий, праздников дворов (деревень) на территориях ТОС </t>
  </si>
  <si>
    <t>Управление культуры администрации городского округа «Город Йошкар-Ола», Семеновское территориальное управление администрации городского округа «Город Йошкар-Ола»</t>
  </si>
  <si>
    <t>Увеличение количества массовых мероприятий, проведенных на территориях ТОС</t>
  </si>
  <si>
    <t>Предоставление помещений для ТОС (по возможности)</t>
  </si>
  <si>
    <t>Комитет по управлению муниципальным имуществом администрации городского округа «Город Йошкар-Ола»</t>
  </si>
  <si>
    <t>Более эффективное исполнение уставной деятельности ТОС, повышение доступности информации о деятельности ТОС для населения, организация приема населения</t>
  </si>
  <si>
    <t>Проведение мониторинга основных проблем ТОС</t>
  </si>
  <si>
    <t>Улучшение обратной связи с населением города, оперативное содействие в решении острых проблем ТОС и советов территорий</t>
  </si>
  <si>
    <t>Поощрение председателей и актива ТОС за установленные показатели в работе</t>
  </si>
  <si>
    <t>Подпрограмма "Поддержка общественной инициативы и развитие территорий в городе Йошкар-Оле на 2014-2016 годы"</t>
  </si>
  <si>
    <t>Подпрограмма "Поддержка общественной инициативы и развитие территорий в городском округе "Город Йошкар-Ола" на 2014-2016 годы"</t>
  </si>
  <si>
    <t>Об утверждении методических рекомендаций по разработке проектов в сфере поддержки социальных инициатив территориального общественного самоуправления на территории городского округа «Город  Йошкар-Ола»</t>
  </si>
  <si>
    <t>Утверждаются методические рекомендации по разработке проектов в сфере поддержки социальных инициатив территориального общественного самоуправления на территории городского округа «Город  Йошкар-Ола»</t>
  </si>
  <si>
    <t>"Энергосбережение и повышение энергетической эффективности в городском округе «Город Йошкар-Ола» на 2014-2018 годы»</t>
  </si>
  <si>
    <t>«Поддержка общественной инициативы и развитие территорий в городском округе «Город Йошкар-Ола» на 2014-2016 годы»</t>
  </si>
  <si>
    <t>Подпрограмма "Благоустройство, озеленение и содержание инфраструктуры и территорий городского округа
"Город Йошкар-Ола" на 2014-2018 годы"</t>
  </si>
  <si>
    <t>Подпрограмма "Энергосбережение и повышение энергетической эффективности в городском округе "Город Йошкар-Ола"
на 2014-2018 годы"</t>
  </si>
  <si>
    <t>2.1</t>
  </si>
  <si>
    <t>3.1</t>
  </si>
  <si>
    <t>4.1</t>
  </si>
  <si>
    <t>5.1</t>
  </si>
  <si>
    <t>5.2</t>
  </si>
  <si>
    <t>5.3</t>
  </si>
  <si>
    <t>5.4</t>
  </si>
  <si>
    <t>5.5</t>
  </si>
  <si>
    <t>5.6</t>
  </si>
  <si>
    <t>Доля финансовых средств, направленных на реализацию мероприятий Подпрограммы к утвержденным, %</t>
  </si>
  <si>
    <t>Доля введенных в эксплуатацию систем наружного освещения территорий городского округа "Город Йошкар-Ола" к  мероприятиям Подпрограммы, запланированным за счет средств бюджета городского округа "Город Йошкар-Ола"</t>
  </si>
  <si>
    <t>Муниципальная программа городского округа "Город Йошкар-Ола" "Городское хозяйство"</t>
  </si>
  <si>
    <t xml:space="preserve">Муниципальная программа </t>
  </si>
  <si>
    <t>Муниципальная программа городского округа "Город Йошкар-Ола" " Городское хозяйство"</t>
  </si>
  <si>
    <t>Муниципальная программа: "Городское хозяйство"</t>
  </si>
  <si>
    <t>Ожидаемый непосредственный результат</t>
  </si>
  <si>
    <t>Основное мероприятие 1: Строительство и реконструкция автомобильных дорог городского округа «Город Йошкар-Ола»</t>
  </si>
  <si>
    <t>Количество отремонтированных дворовых территорий</t>
  </si>
  <si>
    <t>6.1</t>
  </si>
  <si>
    <t>6.2</t>
  </si>
  <si>
    <t>6.3</t>
  </si>
  <si>
    <t>6.4</t>
  </si>
  <si>
    <t>6.5</t>
  </si>
  <si>
    <t>6.6</t>
  </si>
  <si>
    <t>Подпрограмма "Наш двор" на 2014-2018 годы</t>
  </si>
  <si>
    <t>Подпрограмма "Наш двор" на 2014-2018</t>
  </si>
  <si>
    <t>О ремонте дворовых территорий городского округа «Город Йошкар-Ола»</t>
  </si>
  <si>
    <t>Подпрограмма «Наш двор» на 2014-2018 годы</t>
  </si>
  <si>
    <t>Основное мероприятие 1: Капитальный ремонт и ремонт дворовых территорий городского округа «Город Йошкар-Ола»</t>
  </si>
  <si>
    <t>1.4</t>
  </si>
  <si>
    <t>Развитие территорий бульваров и скверов в соответствии с Генеральным планом городского округа «Город Йошкар-Ола», а также улучшение технического состояния бульваров и скверов городского округа «Город Йошкар-Ола»</t>
  </si>
  <si>
    <t>Капитальный ремонт и ремонт бульваров и скверов городского округа «Город Йошкар-Ола»</t>
  </si>
  <si>
    <t>Ухудшение эксплуатационного состояния территорий городского округа "Город Йошкар-Ола"</t>
  </si>
  <si>
    <t>Основное мероприятие 3: Капитальный ремонт и ремонт бульваров и скверов городского округа «Город Йошкар-Ола»</t>
  </si>
  <si>
    <t>Мероприятия по украшению территорий городского округа «Город Йошкар-Ола» к  праздникам</t>
  </si>
  <si>
    <t>Мероприятия по украшению территорий городского округа «Город Йошкар-Ола» к праздникам</t>
  </si>
  <si>
    <t>Семеновское территориальное управление администрации городского округа «Город Йошкар-Ола»</t>
  </si>
  <si>
    <t>Повышение процента жителей, вовлеченных в решение вопросов местного значения путем участия населения в осуществлении местного самоуправления</t>
  </si>
  <si>
    <t>Количество ТОС на территории городского округа «Город Йошкар-Ола» не увеличится</t>
  </si>
  <si>
    <t>Проведение конкурса «Город, в котором мы живем»</t>
  </si>
  <si>
    <t>Снижение комфортности проживания граждан по месту жительства</t>
  </si>
  <si>
    <t>Выявление лучшего территориального самоуправления на территории городского округа «Город Йошкар-Ола»</t>
  </si>
  <si>
    <t>Отсутствие стимулов к участию ТОС в реализации стратегических направлений развития городского округа «Город Йошкар-Ола»</t>
  </si>
  <si>
    <t>Создание системы взаимодействия органов местного самоуправления и органов ТОС в решении вопросов местного значения</t>
  </si>
  <si>
    <t>Снижение доверия граждан к органам местного самоуправления</t>
  </si>
  <si>
    <t>Повышение комфортных условий проживания граждан по месту жительства</t>
  </si>
  <si>
    <t>Координация деятельности ТОС, оказание им методической и консультационной помощи</t>
  </si>
  <si>
    <t>Создание стимулов к участию ТОС в реализации стратегических направлений развития городского округа «Город Йошкар-Ола»</t>
  </si>
  <si>
    <t>Постановление администрации городского округа «Город Йошкар-Ола» «О проведении конкурса «Город, в котором мы живем» на территории городского округа «Город  Йошкар-Ола»</t>
  </si>
  <si>
    <t>до 1 февраля 2014 г.</t>
  </si>
  <si>
    <t>Утверждается Положение о конкурсе «Лучшее территориальное общественное самоуправление города Йошкар-Олы».</t>
  </si>
  <si>
    <t>до 1 июня 2014 г.</t>
  </si>
  <si>
    <t>Постановление администрации городского округа «Город Йошкар-Ола» «Об утверждении порядка поощрения председателей и актива ТОС за установленные показатели в работе»</t>
  </si>
  <si>
    <t xml:space="preserve">Утверждается порядок поощрения председателей и актива ТОС за установленные показатели в работе </t>
  </si>
  <si>
    <t>Постановление администрации городского округа «Город Йошкар-Ола» об утверждении порядка предоставления грантов из бюджета городского округа «Город Йошкар-Ола» в сфере поддержки социальных инициатив</t>
  </si>
  <si>
    <t>Утверждается порядок предоставления грантов из бюджета городского округа «Город Йошкар-Ола» в сфере поддержки социальных инициатив.</t>
  </si>
  <si>
    <t>Утверждается Положение о конкурсе «Город, в котором мы живем» на территории городского округа «Город Йошкар-Ола». Создаётся экспертный совет конкурса и утверждается его состав.</t>
  </si>
  <si>
    <t>Проведение культурно-массовых мероприятий, праздников дворов (деревень) на территориях ТОС</t>
  </si>
  <si>
    <t>Основное мероприятие 5</t>
  </si>
  <si>
    <t>Основное мероприятие 1: Проведение конкурса «Город, в котором мы живем»</t>
  </si>
  <si>
    <t>Основное мероприятие 3: Проведение спортивных мероприятий на территориях ТОС</t>
  </si>
  <si>
    <t>Основное мероприятие 5: Поощрение председателей и актива ТОС за установленные показатели в работе</t>
  </si>
  <si>
    <t>Подпрограмма «Обеспечение деятельности подведомственных учреждений на территории городского округа «Город Йошкар-Ола»</t>
  </si>
  <si>
    <t>Выполнение работ в установленных объемах и в установленные сроки по содержанию и приведению в нормативное состояние светофорных объектов</t>
  </si>
  <si>
    <t>выполнение работ в установленных объемах и в установленные сроки по содержанию и приведению в нормативное состояние дорожных знаков</t>
  </si>
  <si>
    <t>Выполнение работ в установленных объемах и в установленные сроки по содержанию и приведению в нормативное состояние дорожной разметки</t>
  </si>
  <si>
    <t>Подпрограмма «Обеспечение реализации муниципальной программы «Городское хозяйство»</t>
  </si>
  <si>
    <t>Оформление акта проверки готовности и паспорта готовности к предстоящему отопительному периоду муниципального образования (ед.);</t>
  </si>
  <si>
    <t>Проведение процедуры торгов для муниципальных нужд, в пределах полномочий в соответствии с планом графиком (%);</t>
  </si>
  <si>
    <t>Проведение смотр-конкурсов: «Лучший новогодний двор», «Дом образцового содержания», «Двор образцового содержания».</t>
  </si>
  <si>
    <t>Повышение безопасности дорожного хозяйства на территории городского округа «Город Йошкар-Ола»</t>
  </si>
  <si>
    <t>Сохранение сети автомобильных дорог на территории городского округа «Город Йошкар-Ола» для обеспечения бесперебойного, безопасного, круглогодичного движения транспортных средств</t>
  </si>
  <si>
    <t>Ухудшение состояния или прекращение функционирования автомобильных дорог на территории городского округа «Город Йошкар-Ола», снижение безопасности дорожного движения</t>
  </si>
  <si>
    <t>7.1</t>
  </si>
  <si>
    <t>Мероприятия по содержанию учреждения управление городского хозяйства администрации городского округа «Город Йошкар-Ола»</t>
  </si>
  <si>
    <t>Повышение уровня качества жилищно-коммунального хозяйства на территории городского округа «Город Йошкар-Ола», а так же формирование благоприятной среды для проживания граждан</t>
  </si>
  <si>
    <t>Снижение качества эксплуатации и благоустройства жилищного фонда</t>
  </si>
  <si>
    <t>8.1</t>
  </si>
  <si>
    <t>Решение Собрания депутатов городского округа «Город Йошкар-Ола»</t>
  </si>
  <si>
    <t>О бюджете городского округа «Город Йошкар-Ола»</t>
  </si>
  <si>
    <t>Ежегодно (декабрь)</t>
  </si>
  <si>
    <t>Капитальный ремонт  и ремонт автомобильных дорог городского округа «Город Йошкар-Ола»</t>
  </si>
  <si>
    <t>всего:</t>
  </si>
  <si>
    <t>Таблица 3</t>
  </si>
  <si>
    <t>Ответственный исполнитель и соисполнители</t>
  </si>
  <si>
    <t>Содержание  автомобильных дорог и инженерных сооружений  городского округа «Город Йошкар-Ола»</t>
  </si>
  <si>
    <t>Содержание уличного освещения  городского округа «Город Йошкар-Ола»</t>
  </si>
  <si>
    <t>Содержание дворовых территорий   городского округа «Город Йошкар-Ола»</t>
  </si>
  <si>
    <t>Основное мероприятие 6</t>
  </si>
  <si>
    <t>Основное мероприятие 7</t>
  </si>
  <si>
    <t>всего, в том числе:</t>
  </si>
  <si>
    <t xml:space="preserve">Прочие мероприятия: </t>
  </si>
  <si>
    <t xml:space="preserve"> содержание фонтанов городского округа «Город Йошкар-Ола»</t>
  </si>
  <si>
    <t>Комитет по физической культуре и спорту администрации городского округа «Город Йошкар-Ола»</t>
  </si>
  <si>
    <t xml:space="preserve">Комитет по физической культуре и спорту администрация городского округа «Город Йошкар-Ола» </t>
  </si>
  <si>
    <t>90605030614914000</t>
  </si>
  <si>
    <t>90604090612851000</t>
  </si>
  <si>
    <t>90505030614914000</t>
  </si>
  <si>
    <t>90605030642852000</t>
  </si>
  <si>
    <t>90605030624903000</t>
  </si>
  <si>
    <t>90505030632937000</t>
  </si>
  <si>
    <t>90605030632937000</t>
  </si>
  <si>
    <t xml:space="preserve">и иные </t>
  </si>
  <si>
    <t xml:space="preserve"> отлов бродячих животных  </t>
  </si>
  <si>
    <t>90605030632934000</t>
  </si>
  <si>
    <t>90605030632935000</t>
  </si>
  <si>
    <t>90605030632936000</t>
  </si>
  <si>
    <t>Код бюджетной классификации</t>
  </si>
  <si>
    <t>Основное мероприятие 4.</t>
  </si>
  <si>
    <t>«Строительство, реконструкция и модернизация систем наружного освещения территорий городского округа «Город Йошкар-Ола» на 2014-2018 годы»</t>
  </si>
  <si>
    <t>содержание фонтанов городского округа «Город Йошкар-Ола»</t>
  </si>
  <si>
    <t>90205030632534000</t>
  </si>
  <si>
    <t>Комитет по физической культуре и спорту администрация городского округа «Город Йошкар-Ола»</t>
  </si>
  <si>
    <t>Основное мероприятие 2: Содержание уличного освещения  городского округа «Город Йошкар-Ола»</t>
  </si>
  <si>
    <t xml:space="preserve"> Основное мероприятие 1: Содержание  автомобильных дорог и инженерных сооружений  городского округа «Город Йошкар-Ола» </t>
  </si>
  <si>
    <t>Основное мероприятие 4: Мероприятия по украшению территорий городского округа «Город Йошкар-Ола» к  праздникам</t>
  </si>
  <si>
    <t>Основное мероприятие 3: Содержание дворовых территорий   городского округа «Город Йошкар-Ола"</t>
  </si>
  <si>
    <t>Основное мероприятие 5: Озеленение территорий городского округа «Город Йошкар-Ола»</t>
  </si>
  <si>
    <t>Основное мероприятие 6. Содержание мест захоронения городского округа «Город Йошкар-Ола»</t>
  </si>
  <si>
    <t xml:space="preserve">отлов бродячих животных  </t>
  </si>
  <si>
    <t>и иные</t>
  </si>
  <si>
    <t>90604090617025000      9060500614914000</t>
  </si>
  <si>
    <t>90505030614914000  9060409061850000</t>
  </si>
  <si>
    <t>90605030632933000</t>
  </si>
  <si>
    <t>90205030632933000</t>
  </si>
  <si>
    <t>Приложение №9                                                                  к муниципальной программе                      городского округа "Город Йошкар-Ола" "Городское хозяйство"</t>
  </si>
  <si>
    <t xml:space="preserve">Подпрограмма "Наш двор" на 2014-2018 годы </t>
  </si>
  <si>
    <t>Отсутствие праздничного  настроения у жителей и гостей города.</t>
  </si>
  <si>
    <t xml:space="preserve">Повышение уровня благоустройства существующих дворовых территорий,
улучшение их эксплуатационных характеристик, обеспечивающих гражданам безопасные и комфортные условия проживания и передвижения 
</t>
  </si>
  <si>
    <t>Увеличение травматизма населения и повышение дорожно-транспортных проишествий</t>
  </si>
  <si>
    <t>Снижение уровня благоустройства существующих дворовых территорий</t>
  </si>
  <si>
    <t>2</t>
  </si>
  <si>
    <t>3.2</t>
  </si>
  <si>
    <t>3.3</t>
  </si>
  <si>
    <t>3.4</t>
  </si>
  <si>
    <t>3.5</t>
  </si>
  <si>
    <t>3.6</t>
  </si>
  <si>
    <t>5.7</t>
  </si>
  <si>
    <t>5.8</t>
  </si>
  <si>
    <t>5.9</t>
  </si>
  <si>
    <t>5.10</t>
  </si>
  <si>
    <t>5.11</t>
  </si>
  <si>
    <t>5.12</t>
  </si>
  <si>
    <t xml:space="preserve">Подпрограмма "Поддержка общественной инициативы и развитие территорий в городском округе "Город Йошкар-Ола" на 2014-2016 годы"                                            </t>
  </si>
  <si>
    <t>Основное мероприятие 5.</t>
  </si>
  <si>
    <t>Основное мероприятие 6.</t>
  </si>
  <si>
    <t>Основное мероприятие 7.</t>
  </si>
  <si>
    <t>Подпрограмма  №5</t>
  </si>
  <si>
    <t>Подпрограмма      № 1</t>
  </si>
  <si>
    <t>Подпрограмма        №1</t>
  </si>
  <si>
    <t>Подпрограмма        №2</t>
  </si>
  <si>
    <t>Подпрограмма        №3</t>
  </si>
  <si>
    <t>Подпрограмма          № 4</t>
  </si>
  <si>
    <t>Подпрограмма          № 5</t>
  </si>
  <si>
    <t>Подпрограмма           № 6</t>
  </si>
  <si>
    <t>Подпрограмма          № 7</t>
  </si>
  <si>
    <t>Подпрограмма          № 8</t>
  </si>
  <si>
    <t>Подпрограмма "Строительство, реконструкция, капитальный ремонт и ремонт автомобильных дорог                                                                                                       городского округа "Город Йошкар-Ола" на 2014-2018 годы"</t>
  </si>
  <si>
    <t>Содержание и благоустройство мест захоронений городского округа «Город Йошкар-Ола»</t>
  </si>
  <si>
    <t>5.13</t>
  </si>
  <si>
    <t>5.14</t>
  </si>
  <si>
    <t>Финансирование по годам (тыс. руб)</t>
  </si>
  <si>
    <t>Подпрограмма "Строительство, реконструкция, капитальный ремонт и ремонт автомобильных дорог городского округа "Город Йошкар-Ола"                                                         на 2014-2018 годы"</t>
  </si>
  <si>
    <t>Улучшение архитектурного облика города за счёт праздничного оформления территории городского округа «Город Йошкар-Ола», повышение эстетической выразительности фасадов, входных групп и интерьеров предприятий города, обустройство прилегающих к предприятиям территорий  в период празднования Нового  года и Рождества Христова</t>
  </si>
  <si>
    <t>Количество культурно-массовых и спортивных мероприятий, организованных ТОС городского округа "Город Йошкар-Ола" самостоятельно, так и совместно с администрацией городского округа «Город Йошкар-Ола»</t>
  </si>
  <si>
    <t>Количество образованных ТОС на территории городского округа «Город Йошкар-Ола»</t>
  </si>
  <si>
    <t>Количество деловых встреч, совещаний в администрации городского округа «Город Йошкар-Ола» с активом ТОС</t>
  </si>
  <si>
    <t>Количество проведенных мероприятий по благоустройству территорий ТОС</t>
  </si>
  <si>
    <t>Процент жителей городского округа "Город Йошкар-Ола", достигших 16 летнего возраста, вовлеченных в ТОС</t>
  </si>
  <si>
    <t>Подпрограмма «Строительство, реконструкция и модернизация систем наружного освещения территорий городского округа                            «Город Йошкар-Ола» на 2014-2017 годы»</t>
  </si>
  <si>
    <t>Обеспечение надежного и эффективного наружного освещения территорий городского округа «Город Йошкар-Ола».
Формирование комфортных условий проживания населения городского округа.
Повышение степени безопасности дорожного движения и обеспечение решения задач соблюдения общественного порядка на территории городского округа «Город    Йошкар-Ола»</t>
  </si>
  <si>
    <t>Улучшение экологической обстановки и санитарногигиенических условий проживания в городском округе «Город Йошкар-Ола». Повышение уровня благоустройства, осуществление мероприятий по поддержанию порядка и санитарного состояния мест захоронений</t>
  </si>
  <si>
    <t>Процент жителей, вовлеченных в решение вопросов местного значения, останется на тоже уровне или снизится</t>
  </si>
  <si>
    <t>Подпрограмма «Энергосбережение и повышение энергетической эффективности в городском округе «Город Йошкар-Ола»                                     на 2014-2018 годы»</t>
  </si>
  <si>
    <t>Подпрограмма «Строительство, реконструкция, капитальный ремонт и ремонт автомобильных дорог городского округа                            «Город Йошкар-Ола» на 2014-2018 годы»</t>
  </si>
  <si>
    <t>Постановление администрации городского округа «Город Йошкар-Ола» «О проведении конкурса «Лучшее территориальное общественное самоуправление города Йошкар-Олы»</t>
  </si>
  <si>
    <t>Подпрограмма               № 6</t>
  </si>
  <si>
    <t>Подпрограмма             №8</t>
  </si>
  <si>
    <t>Подпрограмма         №4</t>
  </si>
  <si>
    <t>Подпрограмма            № 3</t>
  </si>
  <si>
    <t>Подпрограмма                         №2</t>
  </si>
  <si>
    <t>Мероприятия по украшению территории городского округа «Город Йошкар-Ола» к праздникам</t>
  </si>
  <si>
    <t>Об утверждении перечня объектов, подлежащих строительству, реконструкции и модернизации систем наружного освещения территории городского округа «Город Йошкар-Ола»</t>
  </si>
  <si>
    <t>Подпрограмма «Благоустройство, озеленение и содержание инфраструктуры и территории городского округа
«Город Йошкар-Ола» на 2014-2018 годы»</t>
  </si>
  <si>
    <t>Об утверждении перечня объектов территории городского округа «Город Йошкар-Ола», подлежащих благоустройству, озеленению и содержанию</t>
  </si>
  <si>
    <t>«Строительство, реконструкция и модернизация систем наружного освещения территории городского округа «Город Йошкар-Ола» на 2014-2017 годы»</t>
  </si>
  <si>
    <t>Строительство, реконструкция и модернизация систем наружного освещения территории городского округа «Город Йошкар-Ола»</t>
  </si>
  <si>
    <t>Обеспеченность автомобильных дорог  городского округа «Город Йошкар-Ола» ливневой канализацией закрытого типа в общем объеме автомобильных дорог</t>
  </si>
  <si>
    <t>Подпрограмма "Строительство, реконструкция и модернизация систем наружного освещения территории городского округа "Город Йошкар-Ола"                                                        на 2014-2017 годы"</t>
  </si>
  <si>
    <t>Подпрограмма «Строительство, реконструкция и модернизация систем наружного освещения территории городского округа                                                 «Город Йошкар-Ола» на 2014-2017 годы»</t>
  </si>
  <si>
    <t>Озеленение территори городского округа «Город Йошкар-Ола»</t>
  </si>
  <si>
    <t>Мероприятия по украшению территории городского округа «Город Йошкар-Ола» к  праздникам</t>
  </si>
  <si>
    <t>Мост через р.Малая Кокшага в створе Ленинского проспектв в г.Йошкар-Оле</t>
  </si>
  <si>
    <t>90604120614920</t>
  </si>
  <si>
    <t>1.5</t>
  </si>
  <si>
    <t xml:space="preserve"> Мост  через р. Малая Кокшага в створе Ленинского проспекта в г.Йошкар-Оле"</t>
  </si>
  <si>
    <t>Улучшение технического состояния моста</t>
  </si>
  <si>
    <t>Ухудшение качества жизни населения</t>
  </si>
  <si>
    <t>Семеновское территориальное управление администрации городского округа                               «Город Йошкар-Ола»</t>
  </si>
  <si>
    <t>Семеновское территориальное управление администрации городского округа                            «Город Йошкар-Ола»</t>
  </si>
  <si>
    <t>Семеновское территориальное управление администрации городского округа                                                  «Город Йошкар-Ола»</t>
  </si>
  <si>
    <t>Семеновское территориальное управление администрации городского округа                                                    «Город Йошкар-Ола»</t>
  </si>
  <si>
    <t>Проведение конкурса "Лучше территориальное общественное самоуправление городского округа Город  Йошкар-Ола"</t>
  </si>
  <si>
    <t>Проведение конкурса "Лучшее территорильное общественное самоуправление городского округа "Город Йошкар-Ола"</t>
  </si>
  <si>
    <t>Основное мероприятие 2: Проведение конкурса "Лучшее территорильное общественное самоуправление городского округа "Город Йошкар-Ола"</t>
  </si>
  <si>
    <t xml:space="preserve">Энергосбережение и повышение энергетической эффективности </t>
  </si>
  <si>
    <t>Строительсво Воскресенского парка на участке от ул.Воинов Интернационалистов до ул.Водопроводной</t>
  </si>
  <si>
    <t>Бюджетные инвестиции в объекты муниципальной собственности</t>
  </si>
  <si>
    <t xml:space="preserve">Основное мероприятие 1:    Энергосбережение и повышение энергетической эффективности </t>
  </si>
  <si>
    <t>Основное мероприятие 4: Проведение культурно-массовых мероприятий, праздников дворов (деревень) на территориях ТОС</t>
  </si>
  <si>
    <t>Основное мероприятие 6: Бюджетные инвестиции в объекты  муниципальной собственности</t>
  </si>
  <si>
    <t>Основное мероприятие 5: Строительство Воскресенского парка на участке от ул.Воинов Интернационалистов до ул.Водопроводной</t>
  </si>
  <si>
    <t>Основное мероприятия 4: Мост  через р. Малая Кокшага в створе Ленинского проспекта в г.Йошкар-Оле"</t>
  </si>
  <si>
    <t>90604090612850000</t>
  </si>
  <si>
    <t>Подпрограмма 7: «Обеспечение деятельности подведомственных учреждений на территории городского округа «Город Йошкар-Ола»</t>
  </si>
  <si>
    <t>Подпрограмма 8: «Обеспечение реализации муниципальной программы «Городское хозяйство»</t>
  </si>
  <si>
    <t>Подпрограмма 6: «Энергосбережение и повышение энергетической эффективности в городском округе «Город Йошкар-Ола» на 2014-2018 годы»</t>
  </si>
  <si>
    <t>Подпрограмма 5:    «Поддержка общественной инициативы и развитие территорий в городском округе «Город Йошкар-Ола» на 2014-2016 годы»</t>
  </si>
  <si>
    <t>Подпрограмма 4: «Строительство, реконструкция и модернизация систем наружного освещения территорий городского округа «Город Йошкар-Ола» на 2014-2017 годы»</t>
  </si>
  <si>
    <t>Подпрограмма 3: «Благоустройство, озеленение и содержание инфраструктуры и территорий городского округа «Город Йошкар-Ола» на 2014-2018 годы»</t>
  </si>
  <si>
    <t>Подпрограмма 2:                  «Наш двор»                                   на 2014-2018 годы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</si>
</sst>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0" xfId="0" applyFill="1"/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12" fontId="1" fillId="0" borderId="4" xfId="0" applyNumberFormat="1" applyFont="1" applyFill="1" applyBorder="1" applyAlignment="1">
      <alignment horizontal="left" vertical="center" wrapText="1"/>
    </xf>
    <xf numFmtId="12" fontId="1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9" fontId="1" fillId="0" borderId="4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1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vertical="top" wrapText="1"/>
    </xf>
    <xf numFmtId="49" fontId="1" fillId="4" borderId="4" xfId="0" applyNumberFormat="1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4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 shrinkToFi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SheetLayoutView="50" workbookViewId="0">
      <selection activeCell="L53" sqref="L53"/>
    </sheetView>
  </sheetViews>
  <sheetFormatPr defaultRowHeight="12.75"/>
  <cols>
    <col min="1" max="1" width="9.28515625" style="23" bestFit="1" customWidth="1"/>
    <col min="2" max="2" width="40.42578125" style="24" customWidth="1"/>
    <col min="3" max="3" width="11.42578125" style="24" customWidth="1"/>
    <col min="4" max="5" width="10" style="24" customWidth="1"/>
    <col min="6" max="7" width="11.5703125" style="24" customWidth="1"/>
    <col min="8" max="8" width="12" style="24" customWidth="1"/>
    <col min="9" max="9" width="11.5703125" style="24" customWidth="1"/>
    <col min="10" max="10" width="11.140625" style="24" customWidth="1"/>
    <col min="11" max="16384" width="9.140625" style="24"/>
  </cols>
  <sheetData>
    <row r="1" spans="1:11" ht="71.25" customHeight="1">
      <c r="G1" s="122" t="s">
        <v>384</v>
      </c>
      <c r="H1" s="122"/>
      <c r="I1" s="122"/>
      <c r="J1" s="122"/>
    </row>
    <row r="2" spans="1:11">
      <c r="I2" s="123" t="s">
        <v>111</v>
      </c>
      <c r="J2" s="123"/>
    </row>
    <row r="3" spans="1:11" ht="30" customHeight="1">
      <c r="A3" s="124" t="s">
        <v>130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1" ht="30" customHeight="1">
      <c r="A4" s="125" t="s">
        <v>112</v>
      </c>
      <c r="B4" s="125" t="s">
        <v>113</v>
      </c>
      <c r="C4" s="125" t="s">
        <v>114</v>
      </c>
      <c r="D4" s="117" t="s">
        <v>115</v>
      </c>
      <c r="E4" s="117"/>
      <c r="F4" s="117"/>
      <c r="G4" s="117"/>
      <c r="H4" s="117"/>
      <c r="I4" s="117"/>
      <c r="J4" s="117"/>
    </row>
    <row r="5" spans="1:11">
      <c r="A5" s="126"/>
      <c r="B5" s="126"/>
      <c r="C5" s="126"/>
      <c r="D5" s="25">
        <v>2012</v>
      </c>
      <c r="E5" s="25">
        <v>2013</v>
      </c>
      <c r="F5" s="25">
        <v>2014</v>
      </c>
      <c r="G5" s="25">
        <v>2015</v>
      </c>
      <c r="H5" s="25">
        <v>2016</v>
      </c>
      <c r="I5" s="25">
        <v>2017</v>
      </c>
      <c r="J5" s="25">
        <v>2018</v>
      </c>
    </row>
    <row r="6" spans="1:11" ht="21.75" customHeight="1">
      <c r="A6" s="114" t="s">
        <v>270</v>
      </c>
      <c r="B6" s="115"/>
      <c r="C6" s="115"/>
      <c r="D6" s="115"/>
      <c r="E6" s="115"/>
      <c r="F6" s="115"/>
      <c r="G6" s="115"/>
      <c r="H6" s="115"/>
      <c r="I6" s="115"/>
      <c r="J6" s="116"/>
    </row>
    <row r="7" spans="1:11" ht="45.75" customHeight="1">
      <c r="A7" s="114" t="s">
        <v>416</v>
      </c>
      <c r="B7" s="128"/>
      <c r="C7" s="128"/>
      <c r="D7" s="128"/>
      <c r="E7" s="128"/>
      <c r="F7" s="128"/>
      <c r="G7" s="128"/>
      <c r="H7" s="128"/>
      <c r="I7" s="128"/>
      <c r="J7" s="130"/>
    </row>
    <row r="8" spans="1:11" ht="60.75" customHeight="1">
      <c r="A8" s="5">
        <v>1</v>
      </c>
      <c r="B8" s="3" t="s">
        <v>116</v>
      </c>
      <c r="C8" s="26" t="s">
        <v>117</v>
      </c>
      <c r="D8" s="3">
        <v>55.83</v>
      </c>
      <c r="E8" s="3">
        <v>92.1</v>
      </c>
      <c r="F8" s="81">
        <v>159</v>
      </c>
      <c r="G8" s="3">
        <v>40</v>
      </c>
      <c r="H8" s="3">
        <v>49.5</v>
      </c>
      <c r="I8" s="3">
        <v>35.299999999999997</v>
      </c>
      <c r="J8" s="3">
        <v>35.299999999999997</v>
      </c>
    </row>
    <row r="9" spans="1:11" ht="88.5" customHeight="1">
      <c r="A9" s="5">
        <v>2</v>
      </c>
      <c r="B9" s="3" t="s">
        <v>118</v>
      </c>
      <c r="C9" s="26" t="s">
        <v>119</v>
      </c>
      <c r="D9" s="65">
        <v>2.7</v>
      </c>
      <c r="E9" s="3">
        <v>4.4000000000000004</v>
      </c>
      <c r="F9" s="90">
        <f>F8*100/2067.78</f>
        <v>7.6894060296549913</v>
      </c>
      <c r="G9" s="90">
        <f>G8*100/2067.78</f>
        <v>1.9344417684666646</v>
      </c>
      <c r="H9" s="90">
        <f>H8*100/2067.78</f>
        <v>2.3938716884774975</v>
      </c>
      <c r="I9" s="90">
        <f>I8*100/2067.78</f>
        <v>1.7071448606718311</v>
      </c>
      <c r="J9" s="90">
        <f>J8*100/2067.78</f>
        <v>1.7071448606718311</v>
      </c>
    </row>
    <row r="10" spans="1:11" ht="80.25" customHeight="1">
      <c r="A10" s="5">
        <v>3</v>
      </c>
      <c r="B10" s="3" t="s">
        <v>446</v>
      </c>
      <c r="C10" s="26" t="s">
        <v>119</v>
      </c>
      <c r="D10" s="3">
        <v>17.5</v>
      </c>
      <c r="E10" s="3">
        <v>17.5</v>
      </c>
      <c r="F10" s="3">
        <v>17.5</v>
      </c>
      <c r="G10" s="3">
        <v>17.5</v>
      </c>
      <c r="H10" s="3">
        <v>17.5</v>
      </c>
      <c r="I10" s="3">
        <v>17.5</v>
      </c>
      <c r="J10" s="3">
        <v>17.5</v>
      </c>
    </row>
    <row r="11" spans="1:11" ht="46.5" customHeight="1">
      <c r="A11" s="5">
        <v>4</v>
      </c>
      <c r="B11" s="3" t="s">
        <v>120</v>
      </c>
      <c r="C11" s="26" t="s">
        <v>119</v>
      </c>
      <c r="D11" s="3">
        <v>95</v>
      </c>
      <c r="E11" s="3">
        <v>95</v>
      </c>
      <c r="F11" s="81">
        <v>95</v>
      </c>
      <c r="G11" s="3">
        <v>95</v>
      </c>
      <c r="H11" s="3">
        <v>95.3</v>
      </c>
      <c r="I11" s="3">
        <v>97.3</v>
      </c>
      <c r="J11" s="3">
        <v>100</v>
      </c>
    </row>
    <row r="12" spans="1:11" ht="30.75" customHeight="1">
      <c r="A12" s="114" t="s">
        <v>284</v>
      </c>
      <c r="B12" s="128"/>
      <c r="C12" s="129"/>
      <c r="D12" s="128"/>
      <c r="E12" s="128"/>
      <c r="F12" s="128"/>
      <c r="G12" s="128"/>
      <c r="H12" s="128"/>
      <c r="I12" s="128"/>
      <c r="J12" s="116"/>
    </row>
    <row r="13" spans="1:11" ht="39" customHeight="1">
      <c r="A13" s="5">
        <v>1</v>
      </c>
      <c r="B13" s="3" t="s">
        <v>276</v>
      </c>
      <c r="C13" s="3" t="s">
        <v>195</v>
      </c>
      <c r="D13" s="3">
        <v>27</v>
      </c>
      <c r="E13" s="3">
        <v>0</v>
      </c>
      <c r="F13" s="81">
        <v>2</v>
      </c>
      <c r="G13" s="3">
        <v>35</v>
      </c>
      <c r="H13" s="3">
        <v>35</v>
      </c>
      <c r="I13" s="3">
        <v>35</v>
      </c>
      <c r="J13" s="3">
        <v>35</v>
      </c>
    </row>
    <row r="14" spans="1:11" ht="38.25" customHeight="1">
      <c r="A14" s="127" t="s">
        <v>257</v>
      </c>
      <c r="B14" s="128"/>
      <c r="C14" s="129"/>
      <c r="D14" s="128"/>
      <c r="E14" s="128"/>
      <c r="F14" s="128"/>
      <c r="G14" s="128"/>
      <c r="H14" s="128"/>
      <c r="I14" s="128"/>
      <c r="J14" s="130"/>
    </row>
    <row r="15" spans="1:11" ht="49.5" customHeight="1">
      <c r="A15" s="3">
        <v>1</v>
      </c>
      <c r="B15" s="26" t="s">
        <v>344</v>
      </c>
      <c r="C15" s="26" t="s">
        <v>178</v>
      </c>
      <c r="D15" s="48">
        <v>80000</v>
      </c>
      <c r="E15" s="48">
        <v>79394</v>
      </c>
      <c r="F15" s="91">
        <v>100843</v>
      </c>
      <c r="G15" s="91">
        <v>159935</v>
      </c>
      <c r="H15" s="91">
        <v>159935</v>
      </c>
      <c r="I15" s="91">
        <v>159935</v>
      </c>
      <c r="J15" s="91">
        <v>159935</v>
      </c>
      <c r="K15" s="92"/>
    </row>
    <row r="16" spans="1:11" ht="49.5" customHeight="1">
      <c r="A16" s="3">
        <v>2</v>
      </c>
      <c r="B16" s="26" t="s">
        <v>345</v>
      </c>
      <c r="C16" s="26" t="s">
        <v>178</v>
      </c>
      <c r="D16" s="48">
        <v>45130</v>
      </c>
      <c r="E16" s="48">
        <v>46063</v>
      </c>
      <c r="F16" s="91">
        <v>44462.98</v>
      </c>
      <c r="G16" s="91">
        <v>65000</v>
      </c>
      <c r="H16" s="91">
        <v>65000</v>
      </c>
      <c r="I16" s="91">
        <v>65000</v>
      </c>
      <c r="J16" s="91">
        <v>65000</v>
      </c>
    </row>
    <row r="17" spans="1:10" ht="49.5" customHeight="1">
      <c r="A17" s="3">
        <v>3</v>
      </c>
      <c r="B17" s="26" t="s">
        <v>346</v>
      </c>
      <c r="C17" s="26" t="s">
        <v>178</v>
      </c>
      <c r="D17" s="48">
        <v>7100</v>
      </c>
      <c r="E17" s="48">
        <v>7600</v>
      </c>
      <c r="F17" s="91">
        <v>8000</v>
      </c>
      <c r="G17" s="91">
        <v>8000</v>
      </c>
      <c r="H17" s="91">
        <v>8000</v>
      </c>
      <c r="I17" s="91">
        <v>8000</v>
      </c>
      <c r="J17" s="91">
        <v>8000</v>
      </c>
    </row>
    <row r="18" spans="1:10" ht="52.5" customHeight="1">
      <c r="A18" s="3">
        <v>4</v>
      </c>
      <c r="B18" s="26" t="s">
        <v>293</v>
      </c>
      <c r="C18" s="26" t="s">
        <v>178</v>
      </c>
      <c r="D18" s="48">
        <v>300</v>
      </c>
      <c r="E18" s="48">
        <v>500</v>
      </c>
      <c r="F18" s="91">
        <v>657.04</v>
      </c>
      <c r="G18" s="91">
        <v>500</v>
      </c>
      <c r="H18" s="91">
        <v>500</v>
      </c>
      <c r="I18" s="91">
        <v>500</v>
      </c>
      <c r="J18" s="91">
        <v>500</v>
      </c>
    </row>
    <row r="19" spans="1:10" ht="39.75" customHeight="1">
      <c r="A19" s="3">
        <v>5</v>
      </c>
      <c r="B19" s="26" t="s">
        <v>179</v>
      </c>
      <c r="C19" s="26" t="s">
        <v>178</v>
      </c>
      <c r="D19" s="48">
        <v>10056</v>
      </c>
      <c r="E19" s="48">
        <v>6056</v>
      </c>
      <c r="F19" s="91">
        <v>14023.38</v>
      </c>
      <c r="G19" s="91">
        <v>20000</v>
      </c>
      <c r="H19" s="91">
        <v>20000</v>
      </c>
      <c r="I19" s="91">
        <v>20000</v>
      </c>
      <c r="J19" s="91">
        <v>20000</v>
      </c>
    </row>
    <row r="20" spans="1:10" ht="42" customHeight="1">
      <c r="A20" s="3">
        <v>6</v>
      </c>
      <c r="B20" s="26" t="s">
        <v>180</v>
      </c>
      <c r="C20" s="26" t="s">
        <v>178</v>
      </c>
      <c r="D20" s="48">
        <v>2327</v>
      </c>
      <c r="E20" s="48">
        <v>1827</v>
      </c>
      <c r="F20" s="91">
        <v>2084.9699999999998</v>
      </c>
      <c r="G20" s="91">
        <v>2000</v>
      </c>
      <c r="H20" s="91">
        <v>2000</v>
      </c>
      <c r="I20" s="91">
        <v>2000</v>
      </c>
      <c r="J20" s="91">
        <v>2000</v>
      </c>
    </row>
    <row r="21" spans="1:10" ht="38.25" customHeight="1">
      <c r="A21" s="113" t="s">
        <v>447</v>
      </c>
      <c r="B21" s="113"/>
      <c r="C21" s="131"/>
      <c r="D21" s="113"/>
      <c r="E21" s="113"/>
      <c r="F21" s="113"/>
      <c r="G21" s="113"/>
      <c r="H21" s="113"/>
      <c r="I21" s="113"/>
      <c r="J21" s="113"/>
    </row>
    <row r="22" spans="1:10" ht="93" customHeight="1">
      <c r="A22" s="5">
        <v>1</v>
      </c>
      <c r="B22" s="3" t="s">
        <v>269</v>
      </c>
      <c r="C22" s="26" t="s">
        <v>119</v>
      </c>
      <c r="D22" s="3">
        <v>0</v>
      </c>
      <c r="E22" s="3">
        <v>0</v>
      </c>
      <c r="F22" s="81">
        <v>26</v>
      </c>
      <c r="G22" s="3">
        <v>50</v>
      </c>
      <c r="H22" s="3">
        <v>76</v>
      </c>
      <c r="I22" s="3">
        <v>100</v>
      </c>
      <c r="J22" s="28">
        <v>0</v>
      </c>
    </row>
    <row r="23" spans="1:10" ht="49.5" customHeight="1">
      <c r="A23" s="5">
        <v>2</v>
      </c>
      <c r="B23" s="3" t="s">
        <v>268</v>
      </c>
      <c r="C23" s="26" t="s">
        <v>119</v>
      </c>
      <c r="D23" s="3">
        <v>0</v>
      </c>
      <c r="E23" s="3">
        <v>0</v>
      </c>
      <c r="F23" s="81">
        <v>100</v>
      </c>
      <c r="G23" s="3">
        <v>100</v>
      </c>
      <c r="H23" s="3">
        <v>100</v>
      </c>
      <c r="I23" s="3">
        <v>100</v>
      </c>
      <c r="J23" s="28">
        <v>0</v>
      </c>
    </row>
    <row r="24" spans="1:10" ht="18" customHeight="1">
      <c r="A24" s="114" t="s">
        <v>251</v>
      </c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39.75" customHeight="1">
      <c r="A25" s="5">
        <v>1</v>
      </c>
      <c r="B25" s="26" t="s">
        <v>424</v>
      </c>
      <c r="C25" s="3" t="s">
        <v>227</v>
      </c>
      <c r="D25" s="3">
        <v>0</v>
      </c>
      <c r="E25" s="3">
        <v>9</v>
      </c>
      <c r="F25" s="81">
        <v>20</v>
      </c>
      <c r="G25" s="3">
        <v>25</v>
      </c>
      <c r="H25" s="3">
        <v>30</v>
      </c>
      <c r="I25" s="28">
        <v>0</v>
      </c>
      <c r="J25" s="3">
        <v>0</v>
      </c>
    </row>
    <row r="26" spans="1:10" ht="78" customHeight="1">
      <c r="A26" s="5">
        <v>2</v>
      </c>
      <c r="B26" s="26" t="s">
        <v>423</v>
      </c>
      <c r="C26" s="3" t="s">
        <v>227</v>
      </c>
      <c r="D26" s="3">
        <v>0</v>
      </c>
      <c r="E26" s="3">
        <v>5</v>
      </c>
      <c r="F26" s="81">
        <v>10</v>
      </c>
      <c r="G26" s="3">
        <v>10</v>
      </c>
      <c r="H26" s="3">
        <v>10</v>
      </c>
      <c r="I26" s="28">
        <v>0</v>
      </c>
      <c r="J26" s="3">
        <v>0</v>
      </c>
    </row>
    <row r="27" spans="1:10" ht="48" customHeight="1">
      <c r="A27" s="5">
        <v>3</v>
      </c>
      <c r="B27" s="26" t="s">
        <v>425</v>
      </c>
      <c r="C27" s="3" t="s">
        <v>227</v>
      </c>
      <c r="D27" s="3">
        <v>0</v>
      </c>
      <c r="E27" s="3">
        <v>15</v>
      </c>
      <c r="F27" s="81">
        <v>15</v>
      </c>
      <c r="G27" s="3">
        <v>15</v>
      </c>
      <c r="H27" s="3">
        <v>15</v>
      </c>
      <c r="I27" s="28">
        <v>0</v>
      </c>
      <c r="J27" s="3">
        <v>0</v>
      </c>
    </row>
    <row r="28" spans="1:10" ht="34.5" customHeight="1">
      <c r="A28" s="5">
        <v>4</v>
      </c>
      <c r="B28" s="26" t="s">
        <v>426</v>
      </c>
      <c r="C28" s="3" t="s">
        <v>227</v>
      </c>
      <c r="D28" s="3">
        <v>0</v>
      </c>
      <c r="E28" s="3">
        <v>9</v>
      </c>
      <c r="F28" s="81">
        <v>30</v>
      </c>
      <c r="G28" s="3">
        <v>35</v>
      </c>
      <c r="H28" s="3">
        <v>40</v>
      </c>
      <c r="I28" s="28">
        <v>0</v>
      </c>
      <c r="J28" s="3">
        <v>0</v>
      </c>
    </row>
    <row r="29" spans="1:10" ht="38.25">
      <c r="A29" s="5">
        <v>5</v>
      </c>
      <c r="B29" s="26" t="s">
        <v>427</v>
      </c>
      <c r="C29" s="3" t="s">
        <v>119</v>
      </c>
      <c r="D29" s="3">
        <v>0</v>
      </c>
      <c r="E29" s="3">
        <v>0.84</v>
      </c>
      <c r="F29" s="81">
        <v>4</v>
      </c>
      <c r="G29" s="3">
        <v>8</v>
      </c>
      <c r="H29" s="3">
        <v>15</v>
      </c>
      <c r="I29" s="28">
        <v>0</v>
      </c>
      <c r="J29" s="3">
        <v>0</v>
      </c>
    </row>
    <row r="30" spans="1:10" ht="32.25" customHeight="1">
      <c r="A30" s="127" t="s">
        <v>258</v>
      </c>
      <c r="B30" s="128"/>
      <c r="C30" s="129"/>
      <c r="D30" s="128"/>
      <c r="E30" s="128"/>
      <c r="F30" s="128"/>
      <c r="G30" s="128"/>
      <c r="H30" s="128"/>
      <c r="I30" s="128"/>
      <c r="J30" s="130"/>
    </row>
    <row r="31" spans="1:10" ht="16.5" customHeight="1">
      <c r="A31" s="117" t="s">
        <v>11</v>
      </c>
      <c r="B31" s="117"/>
      <c r="C31" s="118"/>
      <c r="D31" s="117"/>
      <c r="E31" s="117"/>
      <c r="F31" s="117"/>
      <c r="G31" s="117"/>
      <c r="H31" s="117"/>
      <c r="I31" s="117"/>
      <c r="J31" s="117"/>
    </row>
    <row r="32" spans="1:10" ht="76.5">
      <c r="A32" s="65" t="s">
        <v>12</v>
      </c>
      <c r="B32" s="3" t="s">
        <v>13</v>
      </c>
      <c r="C32" s="3" t="s">
        <v>119</v>
      </c>
      <c r="D32" s="3">
        <v>92.06</v>
      </c>
      <c r="E32" s="3">
        <v>97.6</v>
      </c>
      <c r="F32" s="3">
        <v>98.84</v>
      </c>
      <c r="G32" s="3">
        <v>100</v>
      </c>
      <c r="H32" s="3">
        <v>100</v>
      </c>
      <c r="I32" s="3">
        <v>100</v>
      </c>
      <c r="J32" s="3">
        <v>100</v>
      </c>
    </row>
    <row r="33" spans="1:10" ht="69" customHeight="1">
      <c r="A33" s="65" t="s">
        <v>14</v>
      </c>
      <c r="B33" s="3" t="s">
        <v>15</v>
      </c>
      <c r="C33" s="3" t="s">
        <v>119</v>
      </c>
      <c r="D33" s="3">
        <v>23.89</v>
      </c>
      <c r="E33" s="3">
        <v>29.27</v>
      </c>
      <c r="F33" s="3">
        <v>66.209999999999994</v>
      </c>
      <c r="G33" s="3">
        <v>100</v>
      </c>
      <c r="H33" s="3">
        <v>100</v>
      </c>
      <c r="I33" s="3">
        <v>100</v>
      </c>
      <c r="J33" s="3">
        <v>100</v>
      </c>
    </row>
    <row r="34" spans="1:10" ht="71.25" customHeight="1">
      <c r="A34" s="65" t="s">
        <v>16</v>
      </c>
      <c r="B34" s="109" t="s">
        <v>17</v>
      </c>
      <c r="C34" s="3" t="s">
        <v>119</v>
      </c>
      <c r="D34" s="3">
        <v>0</v>
      </c>
      <c r="E34" s="3">
        <v>0</v>
      </c>
      <c r="F34" s="3">
        <v>61.5</v>
      </c>
      <c r="G34" s="3">
        <v>100</v>
      </c>
      <c r="H34" s="3">
        <v>100</v>
      </c>
      <c r="I34" s="3">
        <v>100</v>
      </c>
      <c r="J34" s="3">
        <v>100</v>
      </c>
    </row>
    <row r="35" spans="1:10" ht="71.25" customHeight="1">
      <c r="A35" s="65" t="s">
        <v>18</v>
      </c>
      <c r="B35" s="109" t="s">
        <v>19</v>
      </c>
      <c r="C35" s="3" t="s">
        <v>119</v>
      </c>
      <c r="D35" s="3">
        <v>0</v>
      </c>
      <c r="E35" s="3">
        <v>0</v>
      </c>
      <c r="F35" s="3">
        <v>58.85</v>
      </c>
      <c r="G35" s="3">
        <v>100</v>
      </c>
      <c r="H35" s="3">
        <v>100</v>
      </c>
      <c r="I35" s="3">
        <v>100</v>
      </c>
      <c r="J35" s="3">
        <v>100</v>
      </c>
    </row>
    <row r="36" spans="1:10" ht="71.25" customHeight="1">
      <c r="A36" s="65" t="s">
        <v>20</v>
      </c>
      <c r="B36" s="109" t="s">
        <v>21</v>
      </c>
      <c r="C36" s="3" t="s">
        <v>119</v>
      </c>
      <c r="D36" s="3">
        <v>94.29</v>
      </c>
      <c r="E36" s="3">
        <v>93.33</v>
      </c>
      <c r="F36" s="3">
        <v>95.39</v>
      </c>
      <c r="G36" s="3">
        <v>100</v>
      </c>
      <c r="H36" s="3">
        <v>100</v>
      </c>
      <c r="I36" s="3">
        <v>100</v>
      </c>
      <c r="J36" s="3">
        <v>100</v>
      </c>
    </row>
    <row r="37" spans="1:10" ht="80.25" customHeight="1">
      <c r="A37" s="65" t="s">
        <v>22</v>
      </c>
      <c r="B37" s="109" t="s">
        <v>23</v>
      </c>
      <c r="C37" s="3" t="s">
        <v>119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75" customHeight="1">
      <c r="A38" s="117" t="s">
        <v>24</v>
      </c>
      <c r="B38" s="117"/>
      <c r="C38" s="118"/>
      <c r="D38" s="117"/>
      <c r="E38" s="117"/>
      <c r="F38" s="117"/>
      <c r="G38" s="117"/>
      <c r="H38" s="117"/>
      <c r="I38" s="117"/>
      <c r="J38" s="117"/>
    </row>
    <row r="39" spans="1:10" ht="50.25" customHeight="1">
      <c r="A39" s="65" t="s">
        <v>25</v>
      </c>
      <c r="B39" s="110" t="s">
        <v>26</v>
      </c>
      <c r="C39" s="111" t="s">
        <v>196</v>
      </c>
      <c r="D39" s="3">
        <v>0</v>
      </c>
      <c r="E39" s="3">
        <v>0</v>
      </c>
      <c r="F39" s="3">
        <v>98.29</v>
      </c>
      <c r="G39" s="3">
        <v>98.2</v>
      </c>
      <c r="H39" s="3">
        <v>98.1</v>
      </c>
      <c r="I39" s="3">
        <v>98</v>
      </c>
      <c r="J39" s="3">
        <v>97.9</v>
      </c>
    </row>
    <row r="40" spans="1:10" ht="54" customHeight="1">
      <c r="A40" s="65" t="s">
        <v>27</v>
      </c>
      <c r="B40" s="16" t="s">
        <v>28</v>
      </c>
      <c r="C40" s="111" t="s">
        <v>193</v>
      </c>
      <c r="D40" s="3">
        <v>0</v>
      </c>
      <c r="E40" s="3">
        <v>0</v>
      </c>
      <c r="F40" s="3">
        <v>0.21</v>
      </c>
      <c r="G40" s="3">
        <v>0.21</v>
      </c>
      <c r="H40" s="3">
        <v>0.21</v>
      </c>
      <c r="I40" s="3">
        <v>0.21</v>
      </c>
      <c r="J40" s="3">
        <v>0.21</v>
      </c>
    </row>
    <row r="41" spans="1:10" ht="54" customHeight="1">
      <c r="A41" s="65" t="s">
        <v>29</v>
      </c>
      <c r="B41" s="16" t="s">
        <v>30</v>
      </c>
      <c r="C41" s="111" t="s">
        <v>31</v>
      </c>
      <c r="D41" s="3">
        <v>0</v>
      </c>
      <c r="E41" s="3">
        <v>0</v>
      </c>
      <c r="F41" s="3">
        <v>10.46</v>
      </c>
      <c r="G41" s="3">
        <v>10.45</v>
      </c>
      <c r="H41" s="3">
        <v>10.44</v>
      </c>
      <c r="I41" s="3">
        <v>10.43</v>
      </c>
      <c r="J41" s="3">
        <v>10.42</v>
      </c>
    </row>
    <row r="42" spans="1:10" ht="52.5" customHeight="1">
      <c r="A42" s="65" t="s">
        <v>32</v>
      </c>
      <c r="B42" s="16" t="s">
        <v>33</v>
      </c>
      <c r="C42" s="111" t="s">
        <v>31</v>
      </c>
      <c r="D42" s="3">
        <v>0</v>
      </c>
      <c r="E42" s="3">
        <v>0</v>
      </c>
      <c r="F42" s="3">
        <v>2.67</v>
      </c>
      <c r="G42" s="3">
        <v>2.67</v>
      </c>
      <c r="H42" s="3">
        <v>2.66</v>
      </c>
      <c r="I42" s="3">
        <v>2.66</v>
      </c>
      <c r="J42" s="3">
        <v>2.65</v>
      </c>
    </row>
    <row r="43" spans="1:10" ht="52.5" customHeight="1">
      <c r="A43" s="65" t="s">
        <v>34</v>
      </c>
      <c r="B43" s="16" t="s">
        <v>35</v>
      </c>
      <c r="C43" s="111" t="s">
        <v>31</v>
      </c>
      <c r="D43" s="3">
        <v>0</v>
      </c>
      <c r="E43" s="3">
        <v>0</v>
      </c>
      <c r="F43" s="3">
        <v>0.2</v>
      </c>
      <c r="G43" s="3">
        <v>0.2</v>
      </c>
      <c r="H43" s="3">
        <v>0.2</v>
      </c>
      <c r="I43" s="3">
        <v>0.2</v>
      </c>
      <c r="J43" s="3">
        <v>0.2</v>
      </c>
    </row>
    <row r="44" spans="1:10" ht="105" customHeight="1">
      <c r="A44" s="65" t="s">
        <v>36</v>
      </c>
      <c r="B44" s="16" t="s">
        <v>37</v>
      </c>
      <c r="C44" s="111" t="s">
        <v>119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53.25" customHeight="1">
      <c r="A45" s="65" t="s">
        <v>38</v>
      </c>
      <c r="B45" s="16" t="s">
        <v>39</v>
      </c>
      <c r="C45" s="111" t="s">
        <v>195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 customHeight="1">
      <c r="A46" s="117" t="s">
        <v>40</v>
      </c>
      <c r="B46" s="117"/>
      <c r="C46" s="118"/>
      <c r="D46" s="117"/>
      <c r="E46" s="117"/>
      <c r="F46" s="117"/>
      <c r="G46" s="117"/>
      <c r="H46" s="117"/>
      <c r="I46" s="117"/>
      <c r="J46" s="117"/>
    </row>
    <row r="47" spans="1:10" ht="38.25" customHeight="1">
      <c r="A47" s="3" t="s">
        <v>41</v>
      </c>
      <c r="B47" s="16" t="s">
        <v>42</v>
      </c>
      <c r="C47" s="111" t="s">
        <v>193</v>
      </c>
      <c r="D47" s="3">
        <v>0</v>
      </c>
      <c r="E47" s="3">
        <v>0</v>
      </c>
      <c r="F47" s="3">
        <v>0.22</v>
      </c>
      <c r="G47" s="3">
        <v>0.22</v>
      </c>
      <c r="H47" s="3">
        <v>0.22</v>
      </c>
      <c r="I47" s="3">
        <v>0.22</v>
      </c>
      <c r="J47" s="3">
        <v>0.22</v>
      </c>
    </row>
    <row r="48" spans="1:10" ht="31.5" customHeight="1">
      <c r="A48" s="3" t="s">
        <v>43</v>
      </c>
      <c r="B48" s="16" t="s">
        <v>44</v>
      </c>
      <c r="C48" s="111" t="s">
        <v>31</v>
      </c>
      <c r="D48" s="3">
        <v>0</v>
      </c>
      <c r="E48" s="3">
        <v>0</v>
      </c>
      <c r="F48" s="3">
        <v>41.29</v>
      </c>
      <c r="G48" s="3">
        <v>41.25</v>
      </c>
      <c r="H48" s="3">
        <v>41.21</v>
      </c>
      <c r="I48" s="3">
        <v>41.17</v>
      </c>
      <c r="J48" s="3">
        <v>41.13</v>
      </c>
    </row>
    <row r="49" spans="1:10" ht="28.5" customHeight="1">
      <c r="A49" s="3" t="s">
        <v>45</v>
      </c>
      <c r="B49" s="16" t="s">
        <v>46</v>
      </c>
      <c r="C49" s="111" t="s">
        <v>31</v>
      </c>
      <c r="D49" s="3">
        <v>0</v>
      </c>
      <c r="E49" s="3">
        <v>0</v>
      </c>
      <c r="F49" s="3">
        <v>22.79</v>
      </c>
      <c r="G49" s="3">
        <v>22.77</v>
      </c>
      <c r="H49" s="3">
        <v>22.75</v>
      </c>
      <c r="I49" s="3">
        <v>22.73</v>
      </c>
      <c r="J49" s="3">
        <v>22.71</v>
      </c>
    </row>
    <row r="50" spans="1:10" ht="39" customHeight="1">
      <c r="A50" s="3" t="s">
        <v>47</v>
      </c>
      <c r="B50" s="16" t="s">
        <v>48</v>
      </c>
      <c r="C50" s="111" t="s">
        <v>196</v>
      </c>
      <c r="D50" s="3">
        <v>0</v>
      </c>
      <c r="E50" s="3">
        <v>0</v>
      </c>
      <c r="F50" s="3">
        <v>30.67</v>
      </c>
      <c r="G50" s="3">
        <v>30.64</v>
      </c>
      <c r="H50" s="3">
        <v>30.61</v>
      </c>
      <c r="I50" s="3">
        <v>30.58</v>
      </c>
      <c r="J50" s="3">
        <v>30.55</v>
      </c>
    </row>
    <row r="51" spans="1:10" ht="56.25" customHeight="1">
      <c r="A51" s="3" t="s">
        <v>49</v>
      </c>
      <c r="B51" s="16" t="s">
        <v>50</v>
      </c>
      <c r="C51" s="111" t="s">
        <v>51</v>
      </c>
      <c r="D51" s="3">
        <v>0</v>
      </c>
      <c r="E51" s="3">
        <v>0</v>
      </c>
      <c r="F51" s="3">
        <v>0.01</v>
      </c>
      <c r="G51" s="3">
        <v>0.01</v>
      </c>
      <c r="H51" s="3">
        <v>0.01</v>
      </c>
      <c r="I51" s="3">
        <v>0.01</v>
      </c>
      <c r="J51" s="3">
        <v>0.01</v>
      </c>
    </row>
    <row r="52" spans="1:10" ht="39" customHeight="1">
      <c r="A52" s="3" t="s">
        <v>52</v>
      </c>
      <c r="B52" s="16" t="s">
        <v>53</v>
      </c>
      <c r="C52" s="111" t="s">
        <v>54</v>
      </c>
      <c r="D52" s="3">
        <v>0</v>
      </c>
      <c r="E52" s="3">
        <v>0</v>
      </c>
      <c r="F52" s="3">
        <v>0.17</v>
      </c>
      <c r="G52" s="3">
        <v>0.17</v>
      </c>
      <c r="H52" s="3">
        <v>0.17</v>
      </c>
      <c r="I52" s="3">
        <v>0.17</v>
      </c>
      <c r="J52" s="3">
        <v>0.17</v>
      </c>
    </row>
    <row r="53" spans="1:10" ht="31.5" customHeight="1">
      <c r="A53" s="3" t="s">
        <v>55</v>
      </c>
      <c r="B53" s="16" t="s">
        <v>56</v>
      </c>
      <c r="C53" s="111" t="s">
        <v>57</v>
      </c>
      <c r="D53" s="3">
        <v>0</v>
      </c>
      <c r="E53" s="3">
        <v>0</v>
      </c>
      <c r="F53" s="3">
        <v>0.05</v>
      </c>
      <c r="G53" s="3">
        <v>0.05</v>
      </c>
      <c r="H53" s="3">
        <v>0.05</v>
      </c>
      <c r="I53" s="3">
        <v>0.05</v>
      </c>
      <c r="J53" s="3">
        <v>0.05</v>
      </c>
    </row>
    <row r="54" spans="1:10" ht="15" customHeight="1">
      <c r="A54" s="117" t="s">
        <v>58</v>
      </c>
      <c r="B54" s="117"/>
      <c r="C54" s="118"/>
      <c r="D54" s="117"/>
      <c r="E54" s="117"/>
      <c r="F54" s="117"/>
      <c r="G54" s="117"/>
      <c r="H54" s="117"/>
      <c r="I54" s="117"/>
      <c r="J54" s="117"/>
    </row>
    <row r="55" spans="1:10" ht="30">
      <c r="A55" s="3" t="s">
        <v>59</v>
      </c>
      <c r="B55" s="16" t="s">
        <v>60</v>
      </c>
      <c r="C55" s="111" t="s">
        <v>61</v>
      </c>
      <c r="D55" s="3">
        <v>0</v>
      </c>
      <c r="E55" s="3">
        <v>0</v>
      </c>
      <c r="F55" s="3">
        <v>165477.01999999999</v>
      </c>
      <c r="G55" s="3">
        <v>165477.01999999999</v>
      </c>
      <c r="H55" s="3">
        <v>165477.01999999999</v>
      </c>
      <c r="I55" s="3">
        <v>165477.01999999999</v>
      </c>
      <c r="J55" s="3">
        <v>165477.01999999999</v>
      </c>
    </row>
    <row r="56" spans="1:10" ht="27" customHeight="1">
      <c r="A56" s="3" t="s">
        <v>62</v>
      </c>
      <c r="B56" s="16" t="s">
        <v>63</v>
      </c>
      <c r="C56" s="111" t="s">
        <v>64</v>
      </c>
      <c r="D56" s="3">
        <v>0</v>
      </c>
      <c r="E56" s="3">
        <v>0</v>
      </c>
      <c r="F56" s="3">
        <v>0.23</v>
      </c>
      <c r="G56" s="3">
        <v>0.23</v>
      </c>
      <c r="H56" s="3">
        <v>0.23</v>
      </c>
      <c r="I56" s="3">
        <v>0.23</v>
      </c>
      <c r="J56" s="3">
        <v>0.23</v>
      </c>
    </row>
    <row r="57" spans="1:10" ht="39.75" customHeight="1">
      <c r="A57" s="3" t="s">
        <v>65</v>
      </c>
      <c r="B57" s="16" t="s">
        <v>66</v>
      </c>
      <c r="C57" s="111" t="s">
        <v>67</v>
      </c>
      <c r="D57" s="3">
        <v>0</v>
      </c>
      <c r="E57" s="3">
        <v>0</v>
      </c>
      <c r="F57" s="3">
        <v>0.65</v>
      </c>
      <c r="G57" s="3">
        <v>0.65</v>
      </c>
      <c r="H57" s="3">
        <v>0.65</v>
      </c>
      <c r="I57" s="3">
        <v>0.65</v>
      </c>
      <c r="J57" s="3">
        <v>0.65</v>
      </c>
    </row>
    <row r="58" spans="1:10" ht="27.75" customHeight="1">
      <c r="A58" s="3" t="s">
        <v>68</v>
      </c>
      <c r="B58" s="16" t="s">
        <v>69</v>
      </c>
      <c r="C58" s="111" t="s">
        <v>119</v>
      </c>
      <c r="D58" s="3">
        <v>0</v>
      </c>
      <c r="E58" s="3">
        <v>0</v>
      </c>
      <c r="F58" s="3">
        <v>23.97</v>
      </c>
      <c r="G58" s="3">
        <v>23.95</v>
      </c>
      <c r="H58" s="3">
        <v>23.93</v>
      </c>
      <c r="I58" s="3">
        <v>23.91</v>
      </c>
      <c r="J58" s="3">
        <v>23.89</v>
      </c>
    </row>
    <row r="59" spans="1:10" ht="27.75" customHeight="1">
      <c r="A59" s="3" t="s">
        <v>70</v>
      </c>
      <c r="B59" s="16" t="s">
        <v>71</v>
      </c>
      <c r="C59" s="3" t="s">
        <v>119</v>
      </c>
      <c r="D59" s="3">
        <v>0</v>
      </c>
      <c r="E59" s="3">
        <v>0</v>
      </c>
      <c r="F59" s="3">
        <v>23.25</v>
      </c>
      <c r="G59" s="3">
        <v>23.23</v>
      </c>
      <c r="H59" s="3">
        <v>23.21</v>
      </c>
      <c r="I59" s="3">
        <v>23.19</v>
      </c>
      <c r="J59" s="3">
        <v>23.17</v>
      </c>
    </row>
    <row r="60" spans="1:10" ht="40.5" customHeight="1">
      <c r="A60" s="3" t="s">
        <v>72</v>
      </c>
      <c r="B60" s="16" t="s">
        <v>73</v>
      </c>
      <c r="C60" s="111" t="s">
        <v>74</v>
      </c>
      <c r="D60" s="3">
        <v>0</v>
      </c>
      <c r="E60" s="3">
        <v>0</v>
      </c>
      <c r="F60" s="3">
        <v>32.26</v>
      </c>
      <c r="G60" s="3">
        <v>32.26</v>
      </c>
      <c r="H60" s="3">
        <v>32.26</v>
      </c>
      <c r="I60" s="3">
        <v>32.26</v>
      </c>
      <c r="J60" s="3">
        <v>32.26</v>
      </c>
    </row>
    <row r="61" spans="1:10" ht="39" customHeight="1">
      <c r="A61" s="3" t="s">
        <v>75</v>
      </c>
      <c r="B61" s="16" t="s">
        <v>76</v>
      </c>
      <c r="C61" s="111" t="s">
        <v>77</v>
      </c>
      <c r="D61" s="3">
        <v>0</v>
      </c>
      <c r="E61" s="3">
        <v>0</v>
      </c>
      <c r="F61" s="3">
        <v>4.0000000000000002E-4</v>
      </c>
      <c r="G61" s="3">
        <v>4.0000000000000002E-4</v>
      </c>
      <c r="H61" s="3">
        <v>4.0000000000000002E-4</v>
      </c>
      <c r="I61" s="3">
        <v>4.0000000000000002E-4</v>
      </c>
      <c r="J61" s="3">
        <v>4.0000000000000002E-4</v>
      </c>
    </row>
    <row r="62" spans="1:10" ht="52.5" customHeight="1">
      <c r="A62" s="3" t="s">
        <v>78</v>
      </c>
      <c r="B62" s="16" t="s">
        <v>79</v>
      </c>
      <c r="C62" s="111" t="s">
        <v>80</v>
      </c>
      <c r="D62" s="3" t="s">
        <v>194</v>
      </c>
      <c r="E62" s="3" t="s">
        <v>194</v>
      </c>
      <c r="F62" s="3" t="s">
        <v>194</v>
      </c>
      <c r="G62" s="3" t="s">
        <v>194</v>
      </c>
      <c r="H62" s="3" t="s">
        <v>194</v>
      </c>
      <c r="I62" s="3" t="s">
        <v>194</v>
      </c>
      <c r="J62" s="3" t="s">
        <v>194</v>
      </c>
    </row>
    <row r="63" spans="1:10" ht="16.5" customHeight="1">
      <c r="A63" s="119" t="s">
        <v>81</v>
      </c>
      <c r="B63" s="119"/>
      <c r="C63" s="119"/>
      <c r="D63" s="119"/>
      <c r="E63" s="119"/>
      <c r="F63" s="119"/>
      <c r="G63" s="119"/>
      <c r="H63" s="119"/>
      <c r="I63" s="119"/>
      <c r="J63" s="119"/>
    </row>
    <row r="64" spans="1:10" ht="114" customHeight="1">
      <c r="A64" s="104" t="s">
        <v>82</v>
      </c>
      <c r="B64" s="112" t="s">
        <v>83</v>
      </c>
      <c r="C64" s="111" t="s">
        <v>195</v>
      </c>
      <c r="D64" s="102">
        <v>0</v>
      </c>
      <c r="E64" s="31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ht="181.5" customHeight="1">
      <c r="A65" s="104" t="s">
        <v>84</v>
      </c>
      <c r="B65" s="112" t="s">
        <v>85</v>
      </c>
      <c r="C65" s="111" t="s">
        <v>195</v>
      </c>
      <c r="D65" s="102">
        <v>0</v>
      </c>
      <c r="E65" s="31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ht="79.5" customHeight="1">
      <c r="A66" s="104" t="s">
        <v>86</v>
      </c>
      <c r="B66" s="112" t="s">
        <v>87</v>
      </c>
      <c r="C66" s="111" t="s">
        <v>195</v>
      </c>
      <c r="D66" s="102">
        <v>0</v>
      </c>
      <c r="E66" s="31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pans="1:10" ht="78" customHeight="1">
      <c r="A67" s="120" t="s">
        <v>88</v>
      </c>
      <c r="B67" s="121" t="s">
        <v>89</v>
      </c>
      <c r="C67" s="120" t="s">
        <v>195</v>
      </c>
      <c r="D67" s="132">
        <v>0</v>
      </c>
      <c r="E67" s="134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</row>
    <row r="68" spans="1:10" ht="105" hidden="1" customHeight="1">
      <c r="A68" s="120"/>
      <c r="B68" s="121"/>
      <c r="C68" s="120"/>
      <c r="D68" s="133"/>
      <c r="E68" s="135"/>
      <c r="F68" s="113"/>
      <c r="G68" s="113"/>
      <c r="H68" s="113"/>
      <c r="I68" s="113"/>
      <c r="J68" s="113"/>
    </row>
    <row r="69" spans="1:10" ht="40.5" customHeight="1">
      <c r="A69" s="104" t="s">
        <v>90</v>
      </c>
      <c r="B69" s="103" t="s">
        <v>91</v>
      </c>
      <c r="C69" s="111" t="s">
        <v>195</v>
      </c>
      <c r="D69" s="102">
        <v>0</v>
      </c>
      <c r="E69" s="31">
        <v>0</v>
      </c>
      <c r="F69" s="3">
        <v>36</v>
      </c>
      <c r="G69" s="3">
        <v>0</v>
      </c>
      <c r="H69" s="3">
        <v>0</v>
      </c>
      <c r="I69" s="3">
        <v>0</v>
      </c>
      <c r="J69" s="3">
        <v>0</v>
      </c>
    </row>
    <row r="70" spans="1:10" ht="77.25" customHeight="1">
      <c r="A70" s="104" t="s">
        <v>92</v>
      </c>
      <c r="B70" s="112" t="s">
        <v>93</v>
      </c>
      <c r="C70" s="111" t="s">
        <v>195</v>
      </c>
      <c r="D70" s="102">
        <v>0</v>
      </c>
      <c r="E70" s="31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</row>
    <row r="71" spans="1:10" ht="31.5" customHeight="1">
      <c r="A71" s="114" t="s">
        <v>321</v>
      </c>
      <c r="B71" s="115"/>
      <c r="C71" s="115"/>
      <c r="D71" s="115"/>
      <c r="E71" s="115"/>
      <c r="F71" s="115"/>
      <c r="G71" s="115"/>
      <c r="H71" s="115"/>
      <c r="I71" s="115"/>
      <c r="J71" s="116"/>
    </row>
    <row r="72" spans="1:10" ht="55.5" customHeight="1">
      <c r="A72" s="3">
        <v>1</v>
      </c>
      <c r="B72" s="26" t="s">
        <v>322</v>
      </c>
      <c r="C72" s="3" t="s">
        <v>119</v>
      </c>
      <c r="D72" s="3">
        <v>100</v>
      </c>
      <c r="E72" s="3">
        <v>100</v>
      </c>
      <c r="F72" s="3">
        <v>100</v>
      </c>
      <c r="G72" s="3">
        <v>100</v>
      </c>
      <c r="H72" s="3">
        <v>100</v>
      </c>
      <c r="I72" s="3">
        <v>100</v>
      </c>
      <c r="J72" s="3">
        <v>100</v>
      </c>
    </row>
    <row r="73" spans="1:10" ht="54" customHeight="1">
      <c r="A73" s="3">
        <v>2</v>
      </c>
      <c r="B73" s="26" t="s">
        <v>323</v>
      </c>
      <c r="C73" s="3" t="s">
        <v>119</v>
      </c>
      <c r="D73" s="3">
        <v>100</v>
      </c>
      <c r="E73" s="3">
        <v>100</v>
      </c>
      <c r="F73" s="3">
        <v>100</v>
      </c>
      <c r="G73" s="3">
        <v>100</v>
      </c>
      <c r="H73" s="3">
        <v>100</v>
      </c>
      <c r="I73" s="3">
        <v>100</v>
      </c>
      <c r="J73" s="3">
        <v>100</v>
      </c>
    </row>
    <row r="74" spans="1:10" ht="53.25" customHeight="1">
      <c r="A74" s="3">
        <v>3</v>
      </c>
      <c r="B74" s="26" t="s">
        <v>324</v>
      </c>
      <c r="C74" s="3" t="s">
        <v>119</v>
      </c>
      <c r="D74" s="3">
        <v>100</v>
      </c>
      <c r="E74" s="3">
        <v>100</v>
      </c>
      <c r="F74" s="3">
        <v>100</v>
      </c>
      <c r="G74" s="3">
        <v>100</v>
      </c>
      <c r="H74" s="3">
        <v>100</v>
      </c>
      <c r="I74" s="3">
        <v>100</v>
      </c>
      <c r="J74" s="3">
        <v>100</v>
      </c>
    </row>
    <row r="75" spans="1:10" ht="21" customHeight="1">
      <c r="A75" s="114" t="s">
        <v>325</v>
      </c>
      <c r="B75" s="115"/>
      <c r="C75" s="115"/>
      <c r="D75" s="115"/>
      <c r="E75" s="115"/>
      <c r="F75" s="115"/>
      <c r="G75" s="115"/>
      <c r="H75" s="115"/>
      <c r="I75" s="115"/>
      <c r="J75" s="116"/>
    </row>
    <row r="76" spans="1:10" ht="55.5" customHeight="1">
      <c r="A76" s="3">
        <v>1</v>
      </c>
      <c r="B76" s="26" t="s">
        <v>326</v>
      </c>
      <c r="C76" s="3" t="s">
        <v>195</v>
      </c>
      <c r="D76" s="3">
        <v>1</v>
      </c>
      <c r="E76" s="3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</row>
    <row r="77" spans="1:10" ht="53.25" customHeight="1">
      <c r="A77" s="3">
        <v>2</v>
      </c>
      <c r="B77" s="26" t="s">
        <v>327</v>
      </c>
      <c r="C77" s="3" t="s">
        <v>119</v>
      </c>
      <c r="D77" s="3">
        <v>100</v>
      </c>
      <c r="E77" s="3">
        <v>100</v>
      </c>
      <c r="F77" s="3">
        <v>100</v>
      </c>
      <c r="G77" s="3">
        <v>100</v>
      </c>
      <c r="H77" s="3">
        <v>100</v>
      </c>
      <c r="I77" s="3">
        <v>100</v>
      </c>
      <c r="J77" s="3">
        <v>100</v>
      </c>
    </row>
    <row r="78" spans="1:10" ht="58.5" customHeight="1">
      <c r="A78" s="3">
        <v>3</v>
      </c>
      <c r="B78" s="26" t="s">
        <v>328</v>
      </c>
      <c r="C78" s="3" t="s">
        <v>195</v>
      </c>
      <c r="D78" s="3">
        <v>3</v>
      </c>
      <c r="E78" s="3">
        <v>3</v>
      </c>
      <c r="F78" s="3">
        <v>3</v>
      </c>
      <c r="G78" s="3">
        <v>3</v>
      </c>
      <c r="H78" s="3">
        <v>3</v>
      </c>
      <c r="I78" s="3">
        <v>3</v>
      </c>
      <c r="J78" s="3">
        <v>3</v>
      </c>
    </row>
  </sheetData>
  <mergeCells count="31">
    <mergeCell ref="A24:J24"/>
    <mergeCell ref="A30:J30"/>
    <mergeCell ref="A6:J6"/>
    <mergeCell ref="A7:J7"/>
    <mergeCell ref="A12:J12"/>
    <mergeCell ref="A14:J14"/>
    <mergeCell ref="A21:J21"/>
    <mergeCell ref="G1:J1"/>
    <mergeCell ref="I2:J2"/>
    <mergeCell ref="A3:J3"/>
    <mergeCell ref="A4:A5"/>
    <mergeCell ref="B4:B5"/>
    <mergeCell ref="C4:C5"/>
    <mergeCell ref="D4:J4"/>
    <mergeCell ref="A31:J31"/>
    <mergeCell ref="A38:J38"/>
    <mergeCell ref="A46:J46"/>
    <mergeCell ref="A54:J54"/>
    <mergeCell ref="A63:J63"/>
    <mergeCell ref="A67:A68"/>
    <mergeCell ref="B67:B68"/>
    <mergeCell ref="C67:C68"/>
    <mergeCell ref="J67:J68"/>
    <mergeCell ref="D67:D68"/>
    <mergeCell ref="F67:F68"/>
    <mergeCell ref="G67:G68"/>
    <mergeCell ref="H67:H68"/>
    <mergeCell ref="I67:I68"/>
    <mergeCell ref="A71:J71"/>
    <mergeCell ref="A75:J75"/>
    <mergeCell ref="E67:E68"/>
  </mergeCells>
  <phoneticPr fontId="0" type="noConversion"/>
  <pageMargins left="0.39370078740157483" right="0.39370078740157483" top="0.19685039370078741" bottom="0.19685039370078741" header="0.31496062992125984" footer="0.31496062992125984"/>
  <pageSetup paperSize="9" scale="95" firstPageNumber="138" orientation="landscape" useFirstPageNumber="1" r:id="rId1"/>
  <headerFooter>
    <oddFooter>&amp;C&amp;P</oddFooter>
  </headerFooter>
  <rowBreaks count="7" manualBreakCount="7">
    <brk id="11" max="9" man="1"/>
    <brk id="22" max="9" man="1"/>
    <brk id="34" max="9" man="1"/>
    <brk id="43" max="9" man="1"/>
    <brk id="56" max="9" man="1"/>
    <brk id="65" max="9" man="1"/>
    <brk id="7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view="pageBreakPreview" zoomScaleNormal="90" zoomScaleSheetLayoutView="50" zoomScalePageLayoutView="75" workbookViewId="0">
      <selection activeCell="D43" sqref="D43"/>
    </sheetView>
  </sheetViews>
  <sheetFormatPr defaultRowHeight="12.75"/>
  <cols>
    <col min="1" max="1" width="6.7109375" style="32" customWidth="1"/>
    <col min="2" max="2" width="20.140625" style="33" customWidth="1"/>
    <col min="3" max="3" width="27.7109375" style="33" customWidth="1"/>
    <col min="4" max="4" width="13.140625" style="34" customWidth="1"/>
    <col min="5" max="5" width="13.28515625" style="34" customWidth="1"/>
    <col min="6" max="6" width="26" style="33" customWidth="1"/>
    <col min="7" max="7" width="23.5703125" style="33" customWidth="1"/>
    <col min="8" max="16384" width="9.140625" style="35"/>
  </cols>
  <sheetData>
    <row r="1" spans="1:7">
      <c r="F1" s="144" t="s">
        <v>121</v>
      </c>
      <c r="G1" s="144"/>
    </row>
    <row r="2" spans="1:7" ht="44.25" customHeight="1">
      <c r="A2" s="145" t="s">
        <v>122</v>
      </c>
      <c r="B2" s="145"/>
      <c r="C2" s="145"/>
      <c r="D2" s="145"/>
      <c r="E2" s="145"/>
      <c r="F2" s="145"/>
      <c r="G2" s="145"/>
    </row>
    <row r="3" spans="1:7" s="36" customFormat="1" ht="24" customHeight="1">
      <c r="A3" s="125" t="s">
        <v>112</v>
      </c>
      <c r="B3" s="125" t="s">
        <v>123</v>
      </c>
      <c r="C3" s="125" t="s">
        <v>124</v>
      </c>
      <c r="D3" s="146" t="s">
        <v>125</v>
      </c>
      <c r="E3" s="147"/>
      <c r="F3" s="125" t="s">
        <v>128</v>
      </c>
      <c r="G3" s="125" t="s">
        <v>129</v>
      </c>
    </row>
    <row r="4" spans="1:7" s="36" customFormat="1" ht="42" customHeight="1">
      <c r="A4" s="126"/>
      <c r="B4" s="126"/>
      <c r="C4" s="126"/>
      <c r="D4" s="25" t="s">
        <v>126</v>
      </c>
      <c r="E4" s="25" t="s">
        <v>127</v>
      </c>
      <c r="F4" s="126"/>
      <c r="G4" s="126"/>
    </row>
    <row r="5" spans="1:7" ht="25.5" customHeight="1">
      <c r="A5" s="114" t="s">
        <v>270</v>
      </c>
      <c r="B5" s="115"/>
      <c r="C5" s="115"/>
      <c r="D5" s="115"/>
      <c r="E5" s="115"/>
      <c r="F5" s="115"/>
      <c r="G5" s="116"/>
    </row>
    <row r="6" spans="1:7" ht="56.25" customHeight="1">
      <c r="A6" s="37"/>
      <c r="B6" s="26"/>
      <c r="C6" s="38" t="s">
        <v>155</v>
      </c>
      <c r="D6" s="26">
        <v>2014</v>
      </c>
      <c r="E6" s="26">
        <v>2018</v>
      </c>
      <c r="F6" s="39"/>
      <c r="G6" s="26"/>
    </row>
    <row r="7" spans="1:7" ht="30.75" customHeight="1">
      <c r="A7" s="40">
        <v>1</v>
      </c>
      <c r="B7" s="113" t="s">
        <v>421</v>
      </c>
      <c r="C7" s="131"/>
      <c r="D7" s="113"/>
      <c r="E7" s="113"/>
      <c r="F7" s="113"/>
      <c r="G7" s="113"/>
    </row>
    <row r="8" spans="1:7" ht="147.75" customHeight="1">
      <c r="A8" s="41" t="s">
        <v>159</v>
      </c>
      <c r="B8" s="26" t="s">
        <v>167</v>
      </c>
      <c r="C8" s="26" t="s">
        <v>155</v>
      </c>
      <c r="D8" s="26">
        <v>2014</v>
      </c>
      <c r="E8" s="26">
        <v>2018</v>
      </c>
      <c r="F8" s="26" t="s">
        <v>156</v>
      </c>
      <c r="G8" s="26" t="s">
        <v>157</v>
      </c>
    </row>
    <row r="9" spans="1:7" ht="144" customHeight="1">
      <c r="A9" s="41" t="s">
        <v>160</v>
      </c>
      <c r="B9" s="26" t="s">
        <v>340</v>
      </c>
      <c r="C9" s="26" t="s">
        <v>155</v>
      </c>
      <c r="D9" s="26">
        <v>2014</v>
      </c>
      <c r="E9" s="26">
        <v>2018</v>
      </c>
      <c r="F9" s="26" t="s">
        <v>156</v>
      </c>
      <c r="G9" s="26" t="s">
        <v>158</v>
      </c>
    </row>
    <row r="10" spans="1:7" ht="132" customHeight="1">
      <c r="A10" s="41" t="s">
        <v>161</v>
      </c>
      <c r="B10" s="26" t="s">
        <v>290</v>
      </c>
      <c r="C10" s="26" t="s">
        <v>155</v>
      </c>
      <c r="D10" s="26">
        <v>2014</v>
      </c>
      <c r="E10" s="26">
        <v>2018</v>
      </c>
      <c r="F10" s="26" t="s">
        <v>289</v>
      </c>
      <c r="G10" s="26" t="s">
        <v>291</v>
      </c>
    </row>
    <row r="11" spans="1:7" ht="61.5" customHeight="1">
      <c r="A11" s="41" t="s">
        <v>288</v>
      </c>
      <c r="B11" s="29" t="s">
        <v>454</v>
      </c>
      <c r="C11" s="26" t="s">
        <v>155</v>
      </c>
      <c r="D11" s="26">
        <v>2014</v>
      </c>
      <c r="E11" s="26">
        <v>2018</v>
      </c>
      <c r="F11" s="26" t="s">
        <v>455</v>
      </c>
      <c r="G11" s="26" t="s">
        <v>157</v>
      </c>
    </row>
    <row r="12" spans="1:7" ht="122.25" customHeight="1">
      <c r="A12" s="41" t="s">
        <v>453</v>
      </c>
      <c r="B12" s="29" t="s">
        <v>1</v>
      </c>
      <c r="C12" s="26" t="s">
        <v>155</v>
      </c>
      <c r="D12" s="26">
        <v>2014</v>
      </c>
      <c r="E12" s="26">
        <v>2018</v>
      </c>
      <c r="F12" s="26" t="s">
        <v>289</v>
      </c>
      <c r="G12" s="26" t="s">
        <v>456</v>
      </c>
    </row>
    <row r="13" spans="1:7" ht="128.25" customHeight="1">
      <c r="A13" s="42" t="s">
        <v>2</v>
      </c>
      <c r="B13" s="3" t="s">
        <v>466</v>
      </c>
      <c r="C13" s="81" t="s">
        <v>223</v>
      </c>
      <c r="D13" s="89">
        <v>2014</v>
      </c>
      <c r="E13" s="89">
        <v>2018</v>
      </c>
      <c r="F13" s="89" t="s">
        <v>156</v>
      </c>
      <c r="G13" s="89" t="s">
        <v>157</v>
      </c>
    </row>
    <row r="14" spans="1:7" ht="60.75" customHeight="1">
      <c r="A14" s="42" t="s">
        <v>3</v>
      </c>
      <c r="B14" s="3" t="s">
        <v>104</v>
      </c>
      <c r="C14" s="26" t="s">
        <v>155</v>
      </c>
      <c r="D14" s="26">
        <v>2014</v>
      </c>
      <c r="E14" s="26">
        <v>2018</v>
      </c>
      <c r="F14" s="26" t="s">
        <v>99</v>
      </c>
      <c r="G14" s="26" t="s">
        <v>100</v>
      </c>
    </row>
    <row r="15" spans="1:7" ht="62.25" customHeight="1">
      <c r="A15" s="42" t="s">
        <v>98</v>
      </c>
      <c r="B15" s="3" t="s">
        <v>10</v>
      </c>
      <c r="C15" s="81" t="s">
        <v>223</v>
      </c>
      <c r="D15" s="89">
        <v>2014</v>
      </c>
      <c r="E15" s="89">
        <v>2018</v>
      </c>
      <c r="F15" s="89" t="s">
        <v>6</v>
      </c>
      <c r="G15" s="89" t="s">
        <v>7</v>
      </c>
    </row>
    <row r="16" spans="1:7" ht="30" customHeight="1">
      <c r="A16" s="42" t="s">
        <v>390</v>
      </c>
      <c r="B16" s="114" t="s">
        <v>283</v>
      </c>
      <c r="C16" s="139"/>
      <c r="D16" s="115"/>
      <c r="E16" s="115"/>
      <c r="F16" s="115"/>
      <c r="G16" s="116"/>
    </row>
    <row r="17" spans="1:7" ht="120.75" customHeight="1">
      <c r="A17" s="42" t="s">
        <v>259</v>
      </c>
      <c r="B17" s="26" t="s">
        <v>182</v>
      </c>
      <c r="C17" s="26" t="s">
        <v>155</v>
      </c>
      <c r="D17" s="26">
        <v>2014</v>
      </c>
      <c r="E17" s="26">
        <v>2018</v>
      </c>
      <c r="F17" s="26" t="s">
        <v>217</v>
      </c>
      <c r="G17" s="26" t="s">
        <v>183</v>
      </c>
    </row>
    <row r="18" spans="1:7" s="72" customFormat="1" ht="33.75" hidden="1" customHeight="1">
      <c r="A18" s="71"/>
      <c r="B18" s="61"/>
      <c r="C18" s="61"/>
      <c r="D18" s="61"/>
      <c r="E18" s="61"/>
      <c r="F18" s="61"/>
      <c r="G18" s="61"/>
    </row>
    <row r="19" spans="1:7" ht="41.25" customHeight="1">
      <c r="A19" s="40">
        <v>3</v>
      </c>
      <c r="B19" s="136" t="s">
        <v>177</v>
      </c>
      <c r="C19" s="143"/>
      <c r="D19" s="137"/>
      <c r="E19" s="137"/>
      <c r="F19" s="137"/>
      <c r="G19" s="138"/>
    </row>
    <row r="20" spans="1:7" ht="183.75" customHeight="1">
      <c r="A20" s="42" t="s">
        <v>260</v>
      </c>
      <c r="B20" s="26" t="s">
        <v>344</v>
      </c>
      <c r="C20" s="26" t="s">
        <v>155</v>
      </c>
      <c r="D20" s="26">
        <v>2014</v>
      </c>
      <c r="E20" s="26">
        <v>2018</v>
      </c>
      <c r="F20" s="26" t="s">
        <v>218</v>
      </c>
      <c r="G20" s="26" t="s">
        <v>181</v>
      </c>
    </row>
    <row r="21" spans="1:7" ht="183.75" customHeight="1">
      <c r="A21" s="42" t="s">
        <v>391</v>
      </c>
      <c r="B21" s="26" t="s">
        <v>345</v>
      </c>
      <c r="C21" s="26" t="s">
        <v>155</v>
      </c>
      <c r="D21" s="26">
        <v>2014</v>
      </c>
      <c r="E21" s="26">
        <v>2018</v>
      </c>
      <c r="F21" s="26" t="s">
        <v>429</v>
      </c>
      <c r="G21" s="26" t="s">
        <v>388</v>
      </c>
    </row>
    <row r="22" spans="1:7" ht="148.5" customHeight="1">
      <c r="A22" s="42" t="s">
        <v>392</v>
      </c>
      <c r="B22" s="26" t="s">
        <v>346</v>
      </c>
      <c r="C22" s="26" t="s">
        <v>155</v>
      </c>
      <c r="D22" s="26">
        <v>2014</v>
      </c>
      <c r="E22" s="26">
        <v>2014</v>
      </c>
      <c r="F22" s="26" t="s">
        <v>387</v>
      </c>
      <c r="G22" s="26" t="s">
        <v>389</v>
      </c>
    </row>
    <row r="23" spans="1:7" ht="199.5" customHeight="1">
      <c r="A23" s="42" t="s">
        <v>393</v>
      </c>
      <c r="B23" s="26" t="s">
        <v>294</v>
      </c>
      <c r="C23" s="26" t="s">
        <v>155</v>
      </c>
      <c r="D23" s="26">
        <v>2014</v>
      </c>
      <c r="E23" s="26">
        <v>2018</v>
      </c>
      <c r="F23" s="26" t="s">
        <v>422</v>
      </c>
      <c r="G23" s="26" t="s">
        <v>386</v>
      </c>
    </row>
    <row r="24" spans="1:7" ht="120.75" customHeight="1">
      <c r="A24" s="42" t="s">
        <v>394</v>
      </c>
      <c r="B24" s="26" t="s">
        <v>179</v>
      </c>
      <c r="C24" s="26" t="s">
        <v>155</v>
      </c>
      <c r="D24" s="26">
        <v>2014</v>
      </c>
      <c r="E24" s="26">
        <v>2018</v>
      </c>
      <c r="F24" s="26" t="s">
        <v>184</v>
      </c>
      <c r="G24" s="26" t="s">
        <v>185</v>
      </c>
    </row>
    <row r="25" spans="1:7" ht="146.25" customHeight="1">
      <c r="A25" s="42" t="s">
        <v>395</v>
      </c>
      <c r="B25" s="26" t="s">
        <v>417</v>
      </c>
      <c r="C25" s="26" t="s">
        <v>155</v>
      </c>
      <c r="D25" s="26">
        <v>2014</v>
      </c>
      <c r="E25" s="26">
        <v>2018</v>
      </c>
      <c r="F25" s="26" t="s">
        <v>430</v>
      </c>
      <c r="G25" s="26" t="s">
        <v>187</v>
      </c>
    </row>
    <row r="26" spans="1:7" ht="146.25" customHeight="1">
      <c r="A26" s="42" t="s">
        <v>4</v>
      </c>
      <c r="B26" s="26" t="s">
        <v>5</v>
      </c>
      <c r="C26" s="89" t="s">
        <v>8</v>
      </c>
      <c r="D26" s="89">
        <v>2014</v>
      </c>
      <c r="E26" s="89">
        <v>2018</v>
      </c>
      <c r="F26" s="89" t="s">
        <v>9</v>
      </c>
      <c r="G26" s="89" t="s">
        <v>456</v>
      </c>
    </row>
    <row r="27" spans="1:7" ht="47.25" customHeight="1">
      <c r="A27" s="40">
        <v>4</v>
      </c>
      <c r="B27" s="136" t="s">
        <v>428</v>
      </c>
      <c r="C27" s="137"/>
      <c r="D27" s="137"/>
      <c r="E27" s="137"/>
      <c r="F27" s="137"/>
      <c r="G27" s="138"/>
    </row>
    <row r="28" spans="1:7" ht="160.5" customHeight="1">
      <c r="A28" s="42" t="s">
        <v>261</v>
      </c>
      <c r="B28" s="26" t="s">
        <v>445</v>
      </c>
      <c r="C28" s="26" t="s">
        <v>155</v>
      </c>
      <c r="D28" s="26">
        <v>2014</v>
      </c>
      <c r="E28" s="26">
        <v>2017</v>
      </c>
      <c r="F28" s="26" t="s">
        <v>219</v>
      </c>
      <c r="G28" s="26" t="s">
        <v>175</v>
      </c>
    </row>
    <row r="29" spans="1:7" ht="34.5" customHeight="1">
      <c r="A29" s="40">
        <v>5</v>
      </c>
      <c r="B29" s="136" t="s">
        <v>402</v>
      </c>
      <c r="C29" s="143"/>
      <c r="D29" s="137"/>
      <c r="E29" s="137"/>
      <c r="F29" s="137"/>
      <c r="G29" s="138"/>
    </row>
    <row r="30" spans="1:7" ht="174" customHeight="1">
      <c r="A30" s="41" t="s">
        <v>262</v>
      </c>
      <c r="B30" s="26" t="s">
        <v>228</v>
      </c>
      <c r="C30" s="26" t="s">
        <v>94</v>
      </c>
      <c r="D30" s="26">
        <v>2014</v>
      </c>
      <c r="E30" s="26">
        <v>2016</v>
      </c>
      <c r="F30" s="26" t="s">
        <v>296</v>
      </c>
      <c r="G30" s="10" t="s">
        <v>431</v>
      </c>
    </row>
    <row r="31" spans="1:7" ht="226.5" customHeight="1">
      <c r="A31" s="41" t="s">
        <v>263</v>
      </c>
      <c r="B31" s="26" t="s">
        <v>229</v>
      </c>
      <c r="C31" s="26" t="s">
        <v>106</v>
      </c>
      <c r="D31" s="26">
        <v>2014</v>
      </c>
      <c r="E31" s="26">
        <v>2016</v>
      </c>
      <c r="F31" s="26" t="s">
        <v>230</v>
      </c>
      <c r="G31" s="10" t="s">
        <v>297</v>
      </c>
    </row>
    <row r="32" spans="1:7" ht="119.25" customHeight="1">
      <c r="A32" s="41" t="s">
        <v>264</v>
      </c>
      <c r="B32" s="26" t="s">
        <v>298</v>
      </c>
      <c r="C32" s="26" t="s">
        <v>231</v>
      </c>
      <c r="D32" s="26">
        <v>2014</v>
      </c>
      <c r="E32" s="26">
        <v>2016</v>
      </c>
      <c r="F32" s="26" t="s">
        <v>232</v>
      </c>
      <c r="G32" s="10" t="s">
        <v>299</v>
      </c>
    </row>
    <row r="33" spans="1:7" s="33" customFormat="1" ht="94.5" customHeight="1">
      <c r="A33" s="41" t="s">
        <v>265</v>
      </c>
      <c r="B33" s="26" t="s">
        <v>233</v>
      </c>
      <c r="C33" s="26" t="s">
        <v>95</v>
      </c>
      <c r="D33" s="26">
        <v>2014</v>
      </c>
      <c r="E33" s="26">
        <v>2016</v>
      </c>
      <c r="F33" s="26" t="s">
        <v>300</v>
      </c>
      <c r="G33" s="10" t="s">
        <v>301</v>
      </c>
    </row>
    <row r="34" spans="1:7" s="33" customFormat="1" ht="187.5" customHeight="1">
      <c r="A34" s="41" t="s">
        <v>266</v>
      </c>
      <c r="B34" s="26" t="s">
        <v>234</v>
      </c>
      <c r="C34" s="26" t="s">
        <v>235</v>
      </c>
      <c r="D34" s="26">
        <v>2014</v>
      </c>
      <c r="E34" s="26">
        <v>2016</v>
      </c>
      <c r="F34" s="26" t="s">
        <v>302</v>
      </c>
      <c r="G34" s="10" t="s">
        <v>303</v>
      </c>
    </row>
    <row r="35" spans="1:7" s="33" customFormat="1" ht="132" customHeight="1">
      <c r="A35" s="41" t="s">
        <v>267</v>
      </c>
      <c r="B35" s="26" t="s">
        <v>236</v>
      </c>
      <c r="C35" s="26" t="s">
        <v>107</v>
      </c>
      <c r="D35" s="26">
        <v>2014</v>
      </c>
      <c r="E35" s="26">
        <v>2016</v>
      </c>
      <c r="F35" s="26" t="s">
        <v>302</v>
      </c>
      <c r="G35" s="10" t="s">
        <v>303</v>
      </c>
    </row>
    <row r="36" spans="1:7" s="33" customFormat="1" ht="92.25" customHeight="1">
      <c r="A36" s="41" t="s">
        <v>396</v>
      </c>
      <c r="B36" s="26" t="s">
        <v>237</v>
      </c>
      <c r="C36" s="26" t="s">
        <v>108</v>
      </c>
      <c r="D36" s="26">
        <v>2014</v>
      </c>
      <c r="E36" s="26">
        <v>2016</v>
      </c>
      <c r="F36" s="26" t="s">
        <v>302</v>
      </c>
      <c r="G36" s="10" t="s">
        <v>303</v>
      </c>
    </row>
    <row r="37" spans="1:7" s="33" customFormat="1" ht="178.5" customHeight="1">
      <c r="A37" s="41" t="s">
        <v>397</v>
      </c>
      <c r="B37" s="26" t="s">
        <v>238</v>
      </c>
      <c r="C37" s="26" t="s">
        <v>109</v>
      </c>
      <c r="D37" s="26">
        <v>2014</v>
      </c>
      <c r="E37" s="26">
        <v>2016</v>
      </c>
      <c r="F37" s="26" t="s">
        <v>304</v>
      </c>
      <c r="G37" s="10" t="s">
        <v>299</v>
      </c>
    </row>
    <row r="38" spans="1:7" s="33" customFormat="1" ht="69" customHeight="1">
      <c r="A38" s="41" t="s">
        <v>398</v>
      </c>
      <c r="B38" s="26" t="s">
        <v>239</v>
      </c>
      <c r="C38" s="26" t="s">
        <v>96</v>
      </c>
      <c r="D38" s="26">
        <v>2014</v>
      </c>
      <c r="E38" s="26">
        <v>2016</v>
      </c>
      <c r="F38" s="26" t="s">
        <v>305</v>
      </c>
      <c r="G38" s="10"/>
    </row>
    <row r="39" spans="1:7" s="33" customFormat="1" ht="104.25" customHeight="1">
      <c r="A39" s="41" t="s">
        <v>399</v>
      </c>
      <c r="B39" s="26" t="s">
        <v>240</v>
      </c>
      <c r="C39" s="26" t="s">
        <v>241</v>
      </c>
      <c r="D39" s="26">
        <v>2014</v>
      </c>
      <c r="E39" s="26">
        <v>2016</v>
      </c>
      <c r="F39" s="26" t="s">
        <v>244</v>
      </c>
      <c r="G39" s="10"/>
    </row>
    <row r="40" spans="1:7" s="33" customFormat="1" ht="94.5" customHeight="1">
      <c r="A40" s="41" t="s">
        <v>400</v>
      </c>
      <c r="B40" s="26" t="s">
        <v>242</v>
      </c>
      <c r="C40" s="26" t="s">
        <v>243</v>
      </c>
      <c r="D40" s="26">
        <v>2014</v>
      </c>
      <c r="E40" s="26">
        <v>2016</v>
      </c>
      <c r="F40" s="26" t="s">
        <v>244</v>
      </c>
      <c r="G40" s="10"/>
    </row>
    <row r="41" spans="1:7" s="33" customFormat="1" ht="78.75" customHeight="1">
      <c r="A41" s="70" t="s">
        <v>401</v>
      </c>
      <c r="B41" s="16" t="s">
        <v>245</v>
      </c>
      <c r="C41" s="16" t="s">
        <v>246</v>
      </c>
      <c r="D41" s="16">
        <v>2014</v>
      </c>
      <c r="E41" s="16">
        <v>2016</v>
      </c>
      <c r="F41" s="16" t="s">
        <v>247</v>
      </c>
      <c r="G41" s="43"/>
    </row>
    <row r="42" spans="1:7" s="33" customFormat="1" ht="94.5" customHeight="1">
      <c r="A42" s="41" t="s">
        <v>418</v>
      </c>
      <c r="B42" s="26" t="s">
        <v>248</v>
      </c>
      <c r="C42" s="26" t="s">
        <v>107</v>
      </c>
      <c r="D42" s="26">
        <v>2014</v>
      </c>
      <c r="E42" s="26">
        <v>2016</v>
      </c>
      <c r="F42" s="26" t="s">
        <v>249</v>
      </c>
      <c r="G42" s="10" t="s">
        <v>303</v>
      </c>
    </row>
    <row r="43" spans="1:7" s="33" customFormat="1" ht="140.25" customHeight="1">
      <c r="A43" s="70" t="s">
        <v>419</v>
      </c>
      <c r="B43" s="16" t="s">
        <v>250</v>
      </c>
      <c r="C43" s="16" t="s">
        <v>94</v>
      </c>
      <c r="D43" s="16">
        <v>2014</v>
      </c>
      <c r="E43" s="16">
        <v>2016</v>
      </c>
      <c r="F43" s="16" t="s">
        <v>306</v>
      </c>
      <c r="G43" s="43" t="s">
        <v>301</v>
      </c>
    </row>
    <row r="44" spans="1:7" s="36" customFormat="1" ht="27" customHeight="1">
      <c r="A44" s="40">
        <v>6</v>
      </c>
      <c r="B44" s="136" t="s">
        <v>432</v>
      </c>
      <c r="C44" s="137"/>
      <c r="D44" s="137"/>
      <c r="E44" s="137"/>
      <c r="F44" s="137"/>
      <c r="G44" s="138"/>
    </row>
    <row r="45" spans="1:7" s="33" customFormat="1" ht="290.25" customHeight="1">
      <c r="A45" s="42" t="s">
        <v>277</v>
      </c>
      <c r="B45" s="26" t="s">
        <v>198</v>
      </c>
      <c r="C45" s="26" t="s">
        <v>199</v>
      </c>
      <c r="D45" s="26">
        <v>2014</v>
      </c>
      <c r="E45" s="26">
        <v>2018</v>
      </c>
      <c r="F45" s="26" t="s">
        <v>215</v>
      </c>
      <c r="G45" s="26" t="s">
        <v>200</v>
      </c>
    </row>
    <row r="46" spans="1:7" s="33" customFormat="1" ht="291" customHeight="1">
      <c r="A46" s="42" t="s">
        <v>278</v>
      </c>
      <c r="B46" s="26" t="s">
        <v>201</v>
      </c>
      <c r="C46" s="26" t="s">
        <v>199</v>
      </c>
      <c r="D46" s="26">
        <v>2014</v>
      </c>
      <c r="E46" s="26">
        <v>2018</v>
      </c>
      <c r="F46" s="26" t="s">
        <v>202</v>
      </c>
      <c r="G46" s="26" t="s">
        <v>203</v>
      </c>
    </row>
    <row r="47" spans="1:7" s="33" customFormat="1" ht="278.25" customHeight="1">
      <c r="A47" s="42" t="s">
        <v>279</v>
      </c>
      <c r="B47" s="39" t="s">
        <v>204</v>
      </c>
      <c r="C47" s="26" t="s">
        <v>199</v>
      </c>
      <c r="D47" s="26">
        <v>2014</v>
      </c>
      <c r="E47" s="26">
        <v>2018</v>
      </c>
      <c r="F47" s="26" t="s">
        <v>205</v>
      </c>
      <c r="G47" s="26" t="s">
        <v>206</v>
      </c>
    </row>
    <row r="48" spans="1:7" s="44" customFormat="1" ht="294" customHeight="1">
      <c r="A48" s="42" t="s">
        <v>280</v>
      </c>
      <c r="B48" s="26" t="s">
        <v>207</v>
      </c>
      <c r="C48" s="26" t="s">
        <v>199</v>
      </c>
      <c r="D48" s="26">
        <v>2014</v>
      </c>
      <c r="E48" s="26">
        <v>2018</v>
      </c>
      <c r="F48" s="26" t="s">
        <v>208</v>
      </c>
      <c r="G48" s="26" t="s">
        <v>209</v>
      </c>
    </row>
    <row r="49" spans="1:7" ht="289.5" customHeight="1">
      <c r="A49" s="42" t="s">
        <v>281</v>
      </c>
      <c r="B49" s="26" t="s">
        <v>210</v>
      </c>
      <c r="C49" s="26" t="s">
        <v>199</v>
      </c>
      <c r="D49" s="26">
        <v>2014</v>
      </c>
      <c r="E49" s="26">
        <v>2018</v>
      </c>
      <c r="F49" s="26" t="s">
        <v>211</v>
      </c>
      <c r="G49" s="26" t="s">
        <v>212</v>
      </c>
    </row>
    <row r="50" spans="1:7" s="44" customFormat="1" ht="278.25" customHeight="1">
      <c r="A50" s="42" t="s">
        <v>282</v>
      </c>
      <c r="B50" s="39" t="s">
        <v>213</v>
      </c>
      <c r="C50" s="26" t="s">
        <v>199</v>
      </c>
      <c r="D50" s="26">
        <v>2014</v>
      </c>
      <c r="E50" s="26">
        <v>2018</v>
      </c>
      <c r="F50" s="26" t="s">
        <v>216</v>
      </c>
      <c r="G50" s="26" t="s">
        <v>214</v>
      </c>
    </row>
    <row r="51" spans="1:7" ht="27.75" customHeight="1">
      <c r="A51" s="41">
        <v>7</v>
      </c>
      <c r="B51" s="114" t="s">
        <v>321</v>
      </c>
      <c r="C51" s="139"/>
      <c r="D51" s="115"/>
      <c r="E51" s="115"/>
      <c r="F51" s="115"/>
      <c r="G51" s="116"/>
    </row>
    <row r="52" spans="1:7" s="33" customFormat="1" ht="113.25" customHeight="1">
      <c r="A52" s="140" t="s">
        <v>332</v>
      </c>
      <c r="B52" s="141" t="s">
        <v>329</v>
      </c>
      <c r="C52" s="141" t="s">
        <v>155</v>
      </c>
      <c r="D52" s="131">
        <v>2014</v>
      </c>
      <c r="E52" s="131">
        <v>2018</v>
      </c>
      <c r="F52" s="141" t="s">
        <v>330</v>
      </c>
      <c r="G52" s="141" t="s">
        <v>331</v>
      </c>
    </row>
    <row r="53" spans="1:7" ht="13.5" customHeight="1">
      <c r="A53" s="140"/>
      <c r="B53" s="142"/>
      <c r="C53" s="142"/>
      <c r="D53" s="131"/>
      <c r="E53" s="131"/>
      <c r="F53" s="142"/>
      <c r="G53" s="142"/>
    </row>
    <row r="54" spans="1:7" ht="21" customHeight="1">
      <c r="A54" s="3">
        <v>8</v>
      </c>
      <c r="B54" s="113" t="s">
        <v>325</v>
      </c>
      <c r="C54" s="131"/>
      <c r="D54" s="113"/>
      <c r="E54" s="113"/>
      <c r="F54" s="113"/>
      <c r="G54" s="113"/>
    </row>
    <row r="55" spans="1:7" ht="111.75" customHeight="1">
      <c r="A55" s="42" t="s">
        <v>336</v>
      </c>
      <c r="B55" s="26" t="s">
        <v>333</v>
      </c>
      <c r="C55" s="26" t="s">
        <v>155</v>
      </c>
      <c r="D55" s="26">
        <v>2014</v>
      </c>
      <c r="E55" s="26">
        <v>2018</v>
      </c>
      <c r="F55" s="26" t="s">
        <v>334</v>
      </c>
      <c r="G55" s="26" t="s">
        <v>335</v>
      </c>
    </row>
    <row r="56" spans="1:7">
      <c r="C56" s="34"/>
      <c r="D56" s="35"/>
      <c r="E56" s="35"/>
      <c r="F56" s="35"/>
      <c r="G56" s="35"/>
    </row>
    <row r="57" spans="1:7">
      <c r="C57" s="34"/>
      <c r="D57" s="35"/>
      <c r="E57" s="35"/>
      <c r="F57" s="35"/>
      <c r="G57" s="35"/>
    </row>
    <row r="58" spans="1:7">
      <c r="A58" s="63"/>
      <c r="C58" s="34"/>
      <c r="D58" s="35"/>
      <c r="E58" s="35"/>
      <c r="F58" s="35"/>
      <c r="G58" s="35"/>
    </row>
    <row r="59" spans="1:7">
      <c r="A59" s="63"/>
      <c r="C59" s="34"/>
      <c r="D59" s="35"/>
      <c r="E59" s="35"/>
      <c r="F59" s="35"/>
      <c r="G59" s="35"/>
    </row>
    <row r="60" spans="1:7">
      <c r="A60" s="63"/>
      <c r="C60" s="34"/>
      <c r="D60" s="35"/>
      <c r="E60" s="35"/>
      <c r="F60" s="35"/>
      <c r="G60" s="35"/>
    </row>
    <row r="61" spans="1:7">
      <c r="A61" s="63"/>
      <c r="C61" s="34"/>
      <c r="D61" s="35"/>
      <c r="E61" s="35"/>
      <c r="F61" s="35"/>
      <c r="G61" s="35"/>
    </row>
    <row r="62" spans="1:7">
      <c r="A62" s="63"/>
      <c r="C62" s="34"/>
      <c r="D62" s="35"/>
      <c r="E62" s="35"/>
      <c r="F62" s="35"/>
      <c r="G62" s="35"/>
    </row>
    <row r="63" spans="1:7">
      <c r="A63" s="63"/>
      <c r="C63" s="34"/>
      <c r="D63" s="35"/>
      <c r="E63" s="35"/>
      <c r="F63" s="35"/>
      <c r="G63" s="35"/>
    </row>
    <row r="64" spans="1:7">
      <c r="C64" s="34"/>
      <c r="D64" s="35"/>
      <c r="E64" s="35"/>
      <c r="F64" s="35"/>
      <c r="G64" s="35"/>
    </row>
    <row r="65" spans="1:7">
      <c r="C65" s="34"/>
      <c r="D65" s="35"/>
      <c r="E65" s="35"/>
      <c r="F65" s="35"/>
      <c r="G65" s="35"/>
    </row>
    <row r="66" spans="1:7">
      <c r="C66" s="34"/>
      <c r="D66" s="35"/>
      <c r="E66" s="35"/>
      <c r="F66" s="35"/>
      <c r="G66" s="35"/>
    </row>
    <row r="67" spans="1:7">
      <c r="C67" s="34"/>
      <c r="D67" s="35"/>
      <c r="E67" s="35"/>
      <c r="F67" s="35"/>
      <c r="G67" s="35"/>
    </row>
    <row r="68" spans="1:7">
      <c r="C68" s="34"/>
      <c r="D68" s="35"/>
      <c r="E68" s="35"/>
      <c r="F68" s="35"/>
      <c r="G68" s="35"/>
    </row>
    <row r="69" spans="1:7">
      <c r="C69" s="34"/>
      <c r="D69" s="35"/>
      <c r="E69" s="35"/>
      <c r="F69" s="35"/>
      <c r="G69" s="35"/>
    </row>
    <row r="70" spans="1:7">
      <c r="C70" s="34"/>
      <c r="D70" s="35"/>
      <c r="E70" s="35"/>
      <c r="F70" s="35"/>
      <c r="G70" s="35"/>
    </row>
    <row r="71" spans="1:7">
      <c r="C71" s="34"/>
      <c r="D71" s="35"/>
      <c r="E71" s="35"/>
      <c r="F71" s="35"/>
      <c r="G71" s="35"/>
    </row>
    <row r="72" spans="1:7">
      <c r="A72" s="35"/>
      <c r="B72" s="35"/>
      <c r="C72" s="34"/>
      <c r="D72" s="35"/>
      <c r="E72" s="35"/>
      <c r="F72" s="35"/>
      <c r="G72" s="35"/>
    </row>
    <row r="73" spans="1:7">
      <c r="A73" s="35"/>
      <c r="B73" s="35"/>
      <c r="C73" s="34"/>
      <c r="D73" s="35"/>
      <c r="E73" s="35"/>
      <c r="F73" s="35"/>
      <c r="G73" s="35"/>
    </row>
    <row r="74" spans="1:7">
      <c r="A74" s="35"/>
      <c r="B74" s="35"/>
      <c r="C74" s="34"/>
      <c r="D74" s="35"/>
      <c r="E74" s="35"/>
      <c r="F74" s="35"/>
      <c r="G74" s="35"/>
    </row>
    <row r="75" spans="1:7">
      <c r="A75" s="35"/>
      <c r="B75" s="35"/>
      <c r="C75" s="34"/>
      <c r="D75" s="35"/>
      <c r="E75" s="35"/>
      <c r="F75" s="35"/>
      <c r="G75" s="35"/>
    </row>
    <row r="76" spans="1:7">
      <c r="A76" s="35"/>
      <c r="B76" s="35"/>
      <c r="C76" s="34"/>
      <c r="D76" s="35"/>
      <c r="E76" s="35"/>
      <c r="F76" s="35"/>
      <c r="G76" s="35"/>
    </row>
    <row r="77" spans="1:7">
      <c r="A77" s="35"/>
      <c r="B77" s="35"/>
      <c r="C77" s="34"/>
      <c r="D77" s="35"/>
      <c r="E77" s="35"/>
      <c r="F77" s="35"/>
      <c r="G77" s="35"/>
    </row>
    <row r="78" spans="1:7">
      <c r="A78" s="35"/>
      <c r="B78" s="35"/>
      <c r="C78" s="34"/>
      <c r="D78" s="35"/>
      <c r="E78" s="35"/>
      <c r="F78" s="35"/>
      <c r="G78" s="35"/>
    </row>
    <row r="79" spans="1:7">
      <c r="A79" s="35"/>
      <c r="B79" s="35"/>
      <c r="C79" s="34"/>
      <c r="D79" s="35"/>
      <c r="E79" s="35"/>
      <c r="F79" s="35"/>
      <c r="G79" s="35"/>
    </row>
    <row r="80" spans="1:7">
      <c r="A80" s="35"/>
      <c r="B80" s="35"/>
      <c r="C80" s="34"/>
      <c r="D80" s="35"/>
      <c r="E80" s="35"/>
      <c r="F80" s="35"/>
      <c r="G80" s="35"/>
    </row>
    <row r="81" spans="1:7">
      <c r="A81" s="35"/>
      <c r="B81" s="35"/>
      <c r="C81" s="34"/>
      <c r="D81" s="35"/>
      <c r="E81" s="35"/>
      <c r="F81" s="35"/>
      <c r="G81" s="35"/>
    </row>
    <row r="82" spans="1:7">
      <c r="A82" s="35"/>
      <c r="B82" s="35"/>
      <c r="C82" s="34"/>
      <c r="D82" s="35"/>
      <c r="E82" s="35"/>
      <c r="F82" s="35"/>
      <c r="G82" s="35"/>
    </row>
    <row r="83" spans="1:7">
      <c r="A83" s="35"/>
      <c r="B83" s="35"/>
      <c r="C83" s="34"/>
      <c r="D83" s="35"/>
      <c r="E83" s="35"/>
      <c r="F83" s="35"/>
      <c r="G83" s="35"/>
    </row>
    <row r="84" spans="1:7">
      <c r="A84" s="35"/>
      <c r="B84" s="35"/>
      <c r="C84" s="34"/>
      <c r="D84" s="35"/>
      <c r="E84" s="35"/>
      <c r="F84" s="35"/>
      <c r="G84" s="35"/>
    </row>
    <row r="85" spans="1:7">
      <c r="A85" s="35"/>
      <c r="B85" s="35"/>
      <c r="C85" s="34"/>
      <c r="D85" s="35"/>
      <c r="E85" s="35"/>
      <c r="F85" s="35"/>
      <c r="G85" s="35"/>
    </row>
    <row r="86" spans="1:7">
      <c r="A86" s="35"/>
      <c r="B86" s="35"/>
      <c r="C86" s="34"/>
      <c r="D86" s="35"/>
      <c r="E86" s="35"/>
      <c r="F86" s="35"/>
      <c r="G86" s="35"/>
    </row>
    <row r="87" spans="1:7">
      <c r="A87" s="35"/>
      <c r="B87" s="35"/>
      <c r="C87" s="34"/>
      <c r="D87" s="35"/>
      <c r="E87" s="35"/>
      <c r="F87" s="35"/>
      <c r="G87" s="35"/>
    </row>
    <row r="88" spans="1:7">
      <c r="A88" s="35"/>
      <c r="B88" s="35"/>
      <c r="C88" s="34"/>
      <c r="D88" s="35"/>
      <c r="E88" s="35"/>
      <c r="F88" s="35"/>
      <c r="G88" s="35"/>
    </row>
    <row r="89" spans="1:7">
      <c r="A89" s="35"/>
      <c r="B89" s="35"/>
      <c r="C89" s="34"/>
      <c r="D89" s="35"/>
      <c r="E89" s="35"/>
      <c r="F89" s="35"/>
      <c r="G89" s="35"/>
    </row>
    <row r="90" spans="1:7">
      <c r="A90" s="35"/>
      <c r="B90" s="35"/>
      <c r="C90" s="34"/>
      <c r="D90" s="35"/>
      <c r="E90" s="35"/>
      <c r="F90" s="35"/>
      <c r="G90" s="35"/>
    </row>
    <row r="91" spans="1:7">
      <c r="A91" s="35"/>
      <c r="B91" s="35"/>
      <c r="C91" s="34"/>
      <c r="D91" s="35"/>
      <c r="E91" s="35"/>
      <c r="F91" s="35"/>
      <c r="G91" s="35"/>
    </row>
    <row r="92" spans="1:7">
      <c r="A92" s="35"/>
      <c r="B92" s="35"/>
      <c r="C92" s="34"/>
      <c r="D92" s="35"/>
      <c r="E92" s="35"/>
      <c r="F92" s="35"/>
      <c r="G92" s="35"/>
    </row>
    <row r="93" spans="1:7">
      <c r="A93" s="35"/>
      <c r="B93" s="35"/>
      <c r="C93" s="34"/>
      <c r="D93" s="35"/>
      <c r="E93" s="35"/>
      <c r="F93" s="35"/>
      <c r="G93" s="35"/>
    </row>
    <row r="94" spans="1:7">
      <c r="A94" s="35"/>
      <c r="B94" s="35"/>
      <c r="C94" s="34"/>
      <c r="D94" s="35"/>
      <c r="E94" s="35"/>
      <c r="F94" s="35"/>
      <c r="G94" s="35"/>
    </row>
    <row r="95" spans="1:7">
      <c r="A95" s="35"/>
      <c r="B95" s="35"/>
      <c r="C95" s="34"/>
      <c r="D95" s="35"/>
      <c r="E95" s="35"/>
      <c r="F95" s="35"/>
      <c r="G95" s="35"/>
    </row>
    <row r="96" spans="1:7">
      <c r="A96" s="35"/>
      <c r="B96" s="35"/>
      <c r="C96" s="34"/>
      <c r="D96" s="35"/>
      <c r="E96" s="35"/>
      <c r="F96" s="35"/>
      <c r="G96" s="35"/>
    </row>
  </sheetData>
  <mergeCells count="24">
    <mergeCell ref="D3:E3"/>
    <mergeCell ref="F3:F4"/>
    <mergeCell ref="G3:G4"/>
    <mergeCell ref="A5:G5"/>
    <mergeCell ref="B7:G7"/>
    <mergeCell ref="B16:G16"/>
    <mergeCell ref="B19:G19"/>
    <mergeCell ref="B27:G27"/>
    <mergeCell ref="B29:G29"/>
    <mergeCell ref="F1:G1"/>
    <mergeCell ref="A2:G2"/>
    <mergeCell ref="A3:A4"/>
    <mergeCell ref="B3:B4"/>
    <mergeCell ref="C3:C4"/>
    <mergeCell ref="B54:G54"/>
    <mergeCell ref="B44:G44"/>
    <mergeCell ref="B51:G51"/>
    <mergeCell ref="A52:A53"/>
    <mergeCell ref="B52:B53"/>
    <mergeCell ref="C52:C53"/>
    <mergeCell ref="D52:D53"/>
    <mergeCell ref="E52:E53"/>
    <mergeCell ref="F52:F53"/>
    <mergeCell ref="G52:G53"/>
  </mergeCells>
  <phoneticPr fontId="0" type="noConversion"/>
  <pageMargins left="0.70866141732283472" right="0.70866141732283472" top="0.31496062992125984" bottom="0.31496062992125984" header="0.31496062992125984" footer="0.31496062992125984"/>
  <pageSetup paperSize="9" scale="95" firstPageNumber="157" orientation="landscape" useFirstPageNumber="1" r:id="rId1"/>
  <headerFooter>
    <oddFooter>&amp;C&amp;P</oddFooter>
  </headerFooter>
  <rowBreaks count="6" manualBreakCount="6">
    <brk id="9" max="16383" man="1"/>
    <brk id="15" max="16383" man="1"/>
    <brk id="21" max="16383" man="1"/>
    <brk id="24" max="16383" man="1"/>
    <brk id="28" max="16383" man="1"/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80" workbookViewId="0">
      <selection activeCell="E15" sqref="E15"/>
    </sheetView>
  </sheetViews>
  <sheetFormatPr defaultRowHeight="12.75"/>
  <cols>
    <col min="1" max="1" width="7.140625" style="1" customWidth="1"/>
    <col min="2" max="2" width="31.7109375" style="1" customWidth="1"/>
    <col min="3" max="3" width="36.42578125" style="1" customWidth="1"/>
    <col min="4" max="4" width="27.5703125" style="1" customWidth="1"/>
    <col min="5" max="5" width="19.140625" style="1" customWidth="1"/>
    <col min="6" max="16384" width="9.140625" style="1"/>
  </cols>
  <sheetData>
    <row r="1" spans="1:5">
      <c r="A1" s="4"/>
      <c r="B1" s="4"/>
      <c r="C1" s="4"/>
      <c r="D1" s="4"/>
      <c r="E1" s="17" t="s">
        <v>342</v>
      </c>
    </row>
    <row r="2" spans="1:5" ht="38.25" customHeight="1">
      <c r="A2" s="150" t="s">
        <v>131</v>
      </c>
      <c r="B2" s="150"/>
      <c r="C2" s="150"/>
      <c r="D2" s="150"/>
      <c r="E2" s="150"/>
    </row>
    <row r="3" spans="1:5" ht="42.75" customHeight="1">
      <c r="A3" s="14" t="s">
        <v>112</v>
      </c>
      <c r="B3" s="14" t="s">
        <v>132</v>
      </c>
      <c r="C3" s="14" t="s">
        <v>133</v>
      </c>
      <c r="D3" s="14" t="s">
        <v>343</v>
      </c>
      <c r="E3" s="14" t="s">
        <v>134</v>
      </c>
    </row>
    <row r="4" spans="1:5">
      <c r="A4" s="151" t="s">
        <v>272</v>
      </c>
      <c r="B4" s="152"/>
      <c r="C4" s="152"/>
      <c r="D4" s="152"/>
      <c r="E4" s="153"/>
    </row>
    <row r="5" spans="1:5">
      <c r="A5" s="15"/>
      <c r="B5" s="15"/>
      <c r="C5" s="15"/>
      <c r="D5" s="15"/>
      <c r="E5" s="15"/>
    </row>
    <row r="6" spans="1:5" ht="34.5" customHeight="1">
      <c r="A6" s="114" t="s">
        <v>433</v>
      </c>
      <c r="B6" s="115"/>
      <c r="C6" s="115"/>
      <c r="D6" s="115"/>
      <c r="E6" s="116"/>
    </row>
    <row r="7" spans="1:5" ht="67.5" customHeight="1">
      <c r="A7" s="3">
        <v>1</v>
      </c>
      <c r="B7" s="26" t="s">
        <v>162</v>
      </c>
      <c r="C7" s="26" t="s">
        <v>163</v>
      </c>
      <c r="D7" s="26" t="s">
        <v>155</v>
      </c>
      <c r="E7" s="3" t="s">
        <v>164</v>
      </c>
    </row>
    <row r="8" spans="1:5" ht="24" customHeight="1">
      <c r="A8" s="114" t="s">
        <v>385</v>
      </c>
      <c r="B8" s="115"/>
      <c r="C8" s="139"/>
      <c r="D8" s="115"/>
      <c r="E8" s="116"/>
    </row>
    <row r="9" spans="1:5" ht="54" customHeight="1">
      <c r="A9" s="3">
        <v>1</v>
      </c>
      <c r="B9" s="26" t="s">
        <v>337</v>
      </c>
      <c r="C9" s="26" t="s">
        <v>285</v>
      </c>
      <c r="D9" s="26" t="s">
        <v>155</v>
      </c>
      <c r="E9" s="3" t="s">
        <v>339</v>
      </c>
    </row>
    <row r="10" spans="1:5" ht="39.75" customHeight="1">
      <c r="A10" s="127" t="s">
        <v>442</v>
      </c>
      <c r="B10" s="128"/>
      <c r="C10" s="129"/>
      <c r="D10" s="128"/>
      <c r="E10" s="130"/>
    </row>
    <row r="11" spans="1:5" ht="67.5" customHeight="1">
      <c r="A11" s="3">
        <v>1</v>
      </c>
      <c r="B11" s="26" t="s">
        <v>337</v>
      </c>
      <c r="C11" s="39" t="s">
        <v>443</v>
      </c>
      <c r="D11" s="6" t="s">
        <v>155</v>
      </c>
      <c r="E11" s="3" t="s">
        <v>339</v>
      </c>
    </row>
    <row r="12" spans="1:5" ht="32.25" customHeight="1">
      <c r="A12" s="114" t="s">
        <v>448</v>
      </c>
      <c r="B12" s="115"/>
      <c r="C12" s="139"/>
      <c r="D12" s="115"/>
      <c r="E12" s="116"/>
    </row>
    <row r="13" spans="1:5" ht="69.75" customHeight="1">
      <c r="A13" s="3">
        <v>1</v>
      </c>
      <c r="B13" s="26" t="s">
        <v>337</v>
      </c>
      <c r="C13" s="26" t="s">
        <v>441</v>
      </c>
      <c r="D13" s="26" t="s">
        <v>155</v>
      </c>
      <c r="E13" s="3" t="s">
        <v>339</v>
      </c>
    </row>
    <row r="14" spans="1:5" s="64" customFormat="1" ht="30" customHeight="1">
      <c r="A14" s="148" t="s">
        <v>252</v>
      </c>
      <c r="B14" s="148"/>
      <c r="C14" s="149"/>
      <c r="D14" s="148"/>
      <c r="E14" s="148"/>
    </row>
    <row r="15" spans="1:5" ht="147.75" customHeight="1">
      <c r="A15" s="5">
        <v>1</v>
      </c>
      <c r="B15" s="26" t="s">
        <v>307</v>
      </c>
      <c r="C15" s="10" t="s">
        <v>315</v>
      </c>
      <c r="D15" s="26" t="s">
        <v>94</v>
      </c>
      <c r="E15" s="3" t="s">
        <v>308</v>
      </c>
    </row>
    <row r="16" spans="1:5" ht="79.5" customHeight="1">
      <c r="A16" s="5">
        <v>2</v>
      </c>
      <c r="B16" s="26" t="s">
        <v>434</v>
      </c>
      <c r="C16" s="10" t="s">
        <v>309</v>
      </c>
      <c r="D16" s="26" t="s">
        <v>96</v>
      </c>
      <c r="E16" s="3" t="s">
        <v>310</v>
      </c>
    </row>
    <row r="17" spans="1:5" ht="99" customHeight="1">
      <c r="A17" s="5">
        <v>3</v>
      </c>
      <c r="B17" s="26" t="s">
        <v>311</v>
      </c>
      <c r="C17" s="10" t="s">
        <v>312</v>
      </c>
      <c r="D17" s="26" t="s">
        <v>110</v>
      </c>
      <c r="E17" s="3" t="s">
        <v>308</v>
      </c>
    </row>
    <row r="18" spans="1:5" ht="93" customHeight="1">
      <c r="A18" s="5">
        <v>4</v>
      </c>
      <c r="B18" s="26" t="s">
        <v>313</v>
      </c>
      <c r="C18" s="10" t="s">
        <v>314</v>
      </c>
      <c r="D18" s="26" t="s">
        <v>110</v>
      </c>
      <c r="E18" s="3" t="s">
        <v>308</v>
      </c>
    </row>
    <row r="19" spans="1:5" ht="107.25" customHeight="1">
      <c r="A19" s="29">
        <v>5</v>
      </c>
      <c r="B19" s="30" t="s">
        <v>253</v>
      </c>
      <c r="C19" s="46" t="s">
        <v>254</v>
      </c>
      <c r="D19" s="30" t="s">
        <v>96</v>
      </c>
      <c r="E19" s="31" t="s">
        <v>308</v>
      </c>
    </row>
    <row r="20" spans="1:5" ht="29.25" customHeight="1">
      <c r="A20" s="114" t="s">
        <v>197</v>
      </c>
      <c r="B20" s="115"/>
      <c r="C20" s="139"/>
      <c r="D20" s="115"/>
      <c r="E20" s="116"/>
    </row>
    <row r="21" spans="1:5" ht="55.5" customHeight="1">
      <c r="A21" s="3">
        <v>1</v>
      </c>
      <c r="B21" s="26" t="s">
        <v>337</v>
      </c>
      <c r="C21" s="26" t="s">
        <v>338</v>
      </c>
      <c r="D21" s="26" t="s">
        <v>155</v>
      </c>
      <c r="E21" s="3" t="s">
        <v>339</v>
      </c>
    </row>
    <row r="22" spans="1:5" ht="31.5" customHeight="1">
      <c r="A22" s="113" t="s">
        <v>321</v>
      </c>
      <c r="B22" s="113"/>
      <c r="C22" s="131"/>
      <c r="D22" s="113"/>
      <c r="E22" s="113"/>
    </row>
    <row r="23" spans="1:5" ht="55.5" customHeight="1">
      <c r="A23" s="31">
        <v>1</v>
      </c>
      <c r="B23" s="30" t="s">
        <v>337</v>
      </c>
      <c r="C23" s="30" t="s">
        <v>338</v>
      </c>
      <c r="D23" s="30" t="s">
        <v>155</v>
      </c>
      <c r="E23" s="31" t="s">
        <v>339</v>
      </c>
    </row>
    <row r="24" spans="1:5" ht="16.5" customHeight="1">
      <c r="A24" s="114" t="s">
        <v>325</v>
      </c>
      <c r="B24" s="115"/>
      <c r="C24" s="139"/>
      <c r="D24" s="115"/>
      <c r="E24" s="116"/>
    </row>
    <row r="25" spans="1:5" ht="78" customHeight="1">
      <c r="A25" s="3">
        <v>1</v>
      </c>
      <c r="B25" s="26" t="s">
        <v>337</v>
      </c>
      <c r="C25" s="26" t="s">
        <v>338</v>
      </c>
      <c r="D25" s="26" t="s">
        <v>155</v>
      </c>
      <c r="E25" s="3" t="s">
        <v>339</v>
      </c>
    </row>
    <row r="26" spans="1:5">
      <c r="C26" s="9"/>
    </row>
  </sheetData>
  <mergeCells count="10">
    <mergeCell ref="A2:E2"/>
    <mergeCell ref="A4:E4"/>
    <mergeCell ref="A6:E6"/>
    <mergeCell ref="A8:E8"/>
    <mergeCell ref="A24:E24"/>
    <mergeCell ref="A12:E12"/>
    <mergeCell ref="A14:E14"/>
    <mergeCell ref="A20:E20"/>
    <mergeCell ref="A22:E22"/>
    <mergeCell ref="A10:E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8" firstPageNumber="174" orientation="landscape" useFirstPageNumber="1" r:id="rId1"/>
  <headerFooter>
    <oddFooter>&amp;C&amp;P</oddFooter>
  </headerFooter>
  <rowBreaks count="1" manualBreakCount="1">
    <brk id="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showWhiteSpace="0" view="pageBreakPreview" zoomScaleNormal="80" zoomScaleSheetLayoutView="40" zoomScalePageLayoutView="110" workbookViewId="0">
      <selection activeCell="C34" sqref="C34"/>
    </sheetView>
  </sheetViews>
  <sheetFormatPr defaultRowHeight="12.75"/>
  <cols>
    <col min="1" max="1" width="15.85546875" style="35" customWidth="1"/>
    <col min="2" max="2" width="18" style="35" customWidth="1"/>
    <col min="3" max="3" width="30.5703125" style="35" customWidth="1"/>
    <col min="4" max="4" width="19.28515625" style="56" customWidth="1"/>
    <col min="5" max="5" width="11.7109375" style="35" customWidth="1"/>
    <col min="6" max="6" width="11.85546875" style="35" customWidth="1"/>
    <col min="7" max="7" width="11.42578125" style="35" customWidth="1"/>
    <col min="8" max="8" width="11.85546875" style="35" customWidth="1"/>
    <col min="9" max="9" width="12.140625" style="32" customWidth="1"/>
    <col min="10" max="10" width="21.85546875" style="35" customWidth="1"/>
    <col min="11" max="16384" width="9.140625" style="35"/>
  </cols>
  <sheetData>
    <row r="1" spans="1:10">
      <c r="H1" s="144" t="s">
        <v>135</v>
      </c>
      <c r="I1" s="144"/>
    </row>
    <row r="2" spans="1:10" s="36" customFormat="1" ht="36" customHeight="1">
      <c r="A2" s="169" t="s">
        <v>136</v>
      </c>
      <c r="B2" s="169"/>
      <c r="C2" s="169"/>
      <c r="D2" s="169"/>
      <c r="E2" s="169"/>
      <c r="F2" s="169"/>
      <c r="G2" s="169"/>
      <c r="H2" s="169"/>
      <c r="I2" s="169"/>
    </row>
    <row r="3" spans="1:10" ht="20.25" customHeight="1"/>
    <row r="4" spans="1:10" ht="23.25" customHeight="1">
      <c r="A4" s="134" t="s">
        <v>137</v>
      </c>
      <c r="B4" s="134" t="s">
        <v>138</v>
      </c>
      <c r="C4" s="134" t="s">
        <v>139</v>
      </c>
      <c r="D4" s="166" t="s">
        <v>366</v>
      </c>
      <c r="E4" s="115" t="s">
        <v>420</v>
      </c>
      <c r="F4" s="115"/>
      <c r="G4" s="115"/>
      <c r="H4" s="115"/>
      <c r="I4" s="116"/>
    </row>
    <row r="5" spans="1:10" ht="75.75" customHeight="1">
      <c r="A5" s="135"/>
      <c r="B5" s="135"/>
      <c r="C5" s="135"/>
      <c r="D5" s="167"/>
      <c r="E5" s="3">
        <v>2014</v>
      </c>
      <c r="F5" s="3">
        <v>2015</v>
      </c>
      <c r="G5" s="3">
        <v>2016</v>
      </c>
      <c r="H5" s="3">
        <v>2017</v>
      </c>
      <c r="I5" s="3">
        <v>2018</v>
      </c>
    </row>
    <row r="6" spans="1:10" ht="21.75" customHeight="1">
      <c r="A6" s="134" t="s">
        <v>271</v>
      </c>
      <c r="B6" s="134" t="s">
        <v>146</v>
      </c>
      <c r="C6" s="3" t="s">
        <v>349</v>
      </c>
      <c r="D6" s="42"/>
      <c r="E6" s="48">
        <f>SUM(E7:E13)</f>
        <v>480978.58299999998</v>
      </c>
      <c r="F6" s="48">
        <f>SUM(F7:F13)</f>
        <v>391981.8</v>
      </c>
      <c r="G6" s="48">
        <f>SUM(G7:G13)</f>
        <v>405886.8</v>
      </c>
      <c r="H6" s="48">
        <f>SUM(H7:H13)</f>
        <v>382294.8</v>
      </c>
      <c r="I6" s="48">
        <f>SUM(I7:I13)</f>
        <v>383821.8</v>
      </c>
      <c r="J6" s="57"/>
    </row>
    <row r="7" spans="1:10" ht="45" customHeight="1">
      <c r="A7" s="154"/>
      <c r="B7" s="154"/>
      <c r="C7" s="89" t="s">
        <v>154</v>
      </c>
      <c r="D7" s="27"/>
      <c r="E7" s="48">
        <f>E15+E36+E40+E66+E70+E101+E103</f>
        <v>441906.6</v>
      </c>
      <c r="F7" s="48">
        <f>F15+F36+F40+F66+F70+F101+F103</f>
        <v>352918</v>
      </c>
      <c r="G7" s="48">
        <f>G15+G36+G40+G66+G70+G101+G103</f>
        <v>364823</v>
      </c>
      <c r="H7" s="48">
        <f>H15+H36+H40+H66+H70+H101+H103</f>
        <v>344946</v>
      </c>
      <c r="I7" s="48">
        <f>I15+I36+I40+I66+I70+I101+I103</f>
        <v>346473</v>
      </c>
      <c r="J7" s="57"/>
    </row>
    <row r="8" spans="1:10" ht="49.5" customHeight="1">
      <c r="A8" s="154"/>
      <c r="B8" s="154"/>
      <c r="C8" s="89" t="s">
        <v>221</v>
      </c>
      <c r="D8" s="27"/>
      <c r="E8" s="48">
        <f>E71+E95</f>
        <v>280</v>
      </c>
      <c r="F8" s="48">
        <f>F71+F95</f>
        <v>553</v>
      </c>
      <c r="G8" s="48">
        <f>G71+G95</f>
        <v>553</v>
      </c>
      <c r="H8" s="48">
        <f>H71+H95</f>
        <v>153</v>
      </c>
      <c r="I8" s="48">
        <f>I71+I95</f>
        <v>153</v>
      </c>
    </row>
    <row r="9" spans="1:10" ht="43.5" customHeight="1">
      <c r="A9" s="154"/>
      <c r="B9" s="154"/>
      <c r="C9" s="89" t="s">
        <v>222</v>
      </c>
      <c r="D9" s="27"/>
      <c r="E9" s="48">
        <f>E75+E96</f>
        <v>790</v>
      </c>
      <c r="F9" s="48">
        <f>F75+F96</f>
        <v>847</v>
      </c>
      <c r="G9" s="48">
        <f>G75+G96</f>
        <v>847</v>
      </c>
      <c r="H9" s="48">
        <f>H75+H96</f>
        <v>847</v>
      </c>
      <c r="I9" s="48">
        <f>I75+I96</f>
        <v>847</v>
      </c>
    </row>
    <row r="10" spans="1:10" ht="45.75" customHeight="1">
      <c r="A10" s="154"/>
      <c r="B10" s="154"/>
      <c r="C10" s="89" t="s">
        <v>223</v>
      </c>
      <c r="D10" s="27"/>
      <c r="E10" s="48">
        <f>E16+E41</f>
        <v>37436.983</v>
      </c>
      <c r="F10" s="48">
        <f>F16+F41</f>
        <v>36988.800000000003</v>
      </c>
      <c r="G10" s="48">
        <f>G16+G41</f>
        <v>38988.800000000003</v>
      </c>
      <c r="H10" s="48">
        <f>H16+H41</f>
        <v>35988.800000000003</v>
      </c>
      <c r="I10" s="48">
        <f>I16+I41</f>
        <v>35988.800000000003</v>
      </c>
    </row>
    <row r="11" spans="1:10" ht="57.75" customHeight="1">
      <c r="A11" s="154"/>
      <c r="B11" s="154"/>
      <c r="C11" s="89" t="s">
        <v>353</v>
      </c>
      <c r="D11" s="27"/>
      <c r="E11" s="48">
        <f>E72</f>
        <v>15</v>
      </c>
      <c r="F11" s="48">
        <f>F72</f>
        <v>15</v>
      </c>
      <c r="G11" s="48">
        <f>G72</f>
        <v>15</v>
      </c>
      <c r="H11" s="48">
        <f>H72</f>
        <v>0</v>
      </c>
      <c r="I11" s="48">
        <f>I72</f>
        <v>0</v>
      </c>
    </row>
    <row r="12" spans="1:10" ht="54.75" customHeight="1">
      <c r="A12" s="154"/>
      <c r="B12" s="154"/>
      <c r="C12" s="89" t="s">
        <v>295</v>
      </c>
      <c r="D12" s="27"/>
      <c r="E12" s="48">
        <f>E42+E74+E81</f>
        <v>550</v>
      </c>
      <c r="F12" s="48">
        <f>F42+F74+F81</f>
        <v>360</v>
      </c>
      <c r="G12" s="48">
        <f>G42+G74+G81</f>
        <v>360</v>
      </c>
      <c r="H12" s="48">
        <f>H42+H74+H81</f>
        <v>360</v>
      </c>
      <c r="I12" s="48">
        <f>I42+I74+I81</f>
        <v>360</v>
      </c>
    </row>
    <row r="13" spans="1:10" ht="52.5" customHeight="1">
      <c r="A13" s="135"/>
      <c r="B13" s="135"/>
      <c r="C13" s="95" t="s">
        <v>97</v>
      </c>
      <c r="D13" s="27"/>
      <c r="E13" s="48">
        <f>E73</f>
        <v>0</v>
      </c>
      <c r="F13" s="48">
        <f>F73</f>
        <v>300</v>
      </c>
      <c r="G13" s="48">
        <f>G73</f>
        <v>300</v>
      </c>
      <c r="H13" s="48">
        <f>H73</f>
        <v>0</v>
      </c>
      <c r="I13" s="48">
        <f>I73</f>
        <v>0</v>
      </c>
    </row>
    <row r="14" spans="1:10" ht="22.5" customHeight="1">
      <c r="A14" s="113" t="s">
        <v>407</v>
      </c>
      <c r="B14" s="113" t="s">
        <v>165</v>
      </c>
      <c r="C14" s="81" t="s">
        <v>349</v>
      </c>
      <c r="D14" s="27"/>
      <c r="E14" s="48">
        <f>SUM(E15:E16)</f>
        <v>248541.63300000003</v>
      </c>
      <c r="F14" s="48">
        <f>SUM(F15:F16)</f>
        <v>87080.8</v>
      </c>
      <c r="G14" s="48">
        <f>SUM(G15:G16)</f>
        <v>101985.8</v>
      </c>
      <c r="H14" s="48">
        <f>SUM(H15:H16)</f>
        <v>80788.800000000003</v>
      </c>
      <c r="I14" s="48">
        <f>SUM(I15:I16)</f>
        <v>91315.8</v>
      </c>
      <c r="J14" s="57"/>
    </row>
    <row r="15" spans="1:10" ht="50.25" customHeight="1">
      <c r="A15" s="113"/>
      <c r="B15" s="113"/>
      <c r="C15" s="81" t="s">
        <v>155</v>
      </c>
      <c r="D15" s="59"/>
      <c r="E15" s="48">
        <f>E18+E21+E22+E26+E28</f>
        <v>238364.90000000002</v>
      </c>
      <c r="F15" s="48">
        <f>F18+F21+F22+F26+F28</f>
        <v>51592</v>
      </c>
      <c r="G15" s="48">
        <f>G18+G21+G22+G26+G28</f>
        <v>63497</v>
      </c>
      <c r="H15" s="48">
        <f>H18+H21+H22+H26+H28</f>
        <v>45300</v>
      </c>
      <c r="I15" s="48">
        <f>I18+I21+I22+I26+I28</f>
        <v>55827</v>
      </c>
      <c r="J15" s="57"/>
    </row>
    <row r="16" spans="1:10" ht="46.5" customHeight="1">
      <c r="A16" s="113"/>
      <c r="B16" s="113"/>
      <c r="C16" s="81" t="s">
        <v>223</v>
      </c>
      <c r="D16" s="27"/>
      <c r="E16" s="48">
        <f>E19+E24+E34+E30</f>
        <v>10176.733</v>
      </c>
      <c r="F16" s="48">
        <f>F19+F24+F34+F30</f>
        <v>35488.800000000003</v>
      </c>
      <c r="G16" s="48">
        <f>G19+G24+G34+G30</f>
        <v>38488.800000000003</v>
      </c>
      <c r="H16" s="48">
        <f>H19+H24+H34+H30</f>
        <v>35488.800000000003</v>
      </c>
      <c r="I16" s="48">
        <f>I19+I24+I34+I30</f>
        <v>35488.800000000003</v>
      </c>
    </row>
    <row r="17" spans="1:9" ht="18" customHeight="1">
      <c r="A17" s="134" t="s">
        <v>176</v>
      </c>
      <c r="B17" s="134" t="s">
        <v>167</v>
      </c>
      <c r="C17" s="81" t="s">
        <v>341</v>
      </c>
      <c r="D17" s="27"/>
      <c r="E17" s="48">
        <f>SUM(E18:E19)</f>
        <v>1095.4000000000001</v>
      </c>
      <c r="F17" s="48">
        <f>SUM(F18:F19)</f>
        <v>4000</v>
      </c>
      <c r="G17" s="48">
        <f>SUM(G18:G19)</f>
        <v>4000</v>
      </c>
      <c r="H17" s="48">
        <f>SUM(H18:H19)</f>
        <v>1000</v>
      </c>
      <c r="I17" s="48">
        <f>SUM(I18:I19)</f>
        <v>1000</v>
      </c>
    </row>
    <row r="18" spans="1:9" ht="66" customHeight="1">
      <c r="A18" s="154"/>
      <c r="B18" s="154"/>
      <c r="C18" s="95" t="s">
        <v>155</v>
      </c>
      <c r="D18" s="27" t="s">
        <v>354</v>
      </c>
      <c r="E18" s="48">
        <v>1095.4000000000001</v>
      </c>
      <c r="F18" s="48">
        <v>1000</v>
      </c>
      <c r="G18" s="48">
        <f>1000</f>
        <v>1000</v>
      </c>
      <c r="H18" s="48">
        <f>1000</f>
        <v>1000</v>
      </c>
      <c r="I18" s="48">
        <f>1000</f>
        <v>1000</v>
      </c>
    </row>
    <row r="19" spans="1:9" ht="66" customHeight="1">
      <c r="A19" s="135"/>
      <c r="B19" s="135"/>
      <c r="C19" s="81" t="s">
        <v>223</v>
      </c>
      <c r="D19" s="27"/>
      <c r="E19" s="48">
        <v>0</v>
      </c>
      <c r="F19" s="48">
        <v>3000</v>
      </c>
      <c r="G19" s="48">
        <v>3000</v>
      </c>
      <c r="H19" s="48">
        <v>0</v>
      </c>
      <c r="I19" s="48">
        <v>0</v>
      </c>
    </row>
    <row r="20" spans="1:9" ht="23.25" customHeight="1">
      <c r="A20" s="134" t="s">
        <v>189</v>
      </c>
      <c r="B20" s="134" t="s">
        <v>169</v>
      </c>
      <c r="C20" s="81" t="s">
        <v>341</v>
      </c>
      <c r="D20" s="27"/>
      <c r="E20" s="48">
        <f>SUM(E21:E22)</f>
        <v>64769.5</v>
      </c>
      <c r="F20" s="48">
        <f>SUM(F21:F22)</f>
        <v>50592</v>
      </c>
      <c r="G20" s="48">
        <f>SUM(G21:G22)</f>
        <v>62497</v>
      </c>
      <c r="H20" s="48">
        <f>SUM(H21:H22)</f>
        <v>44300</v>
      </c>
      <c r="I20" s="48">
        <f>SUM(I21:I22)</f>
        <v>54827</v>
      </c>
    </row>
    <row r="21" spans="1:9" ht="42" customHeight="1">
      <c r="A21" s="154"/>
      <c r="B21" s="154"/>
      <c r="C21" s="93" t="s">
        <v>155</v>
      </c>
      <c r="D21" s="27" t="s">
        <v>355</v>
      </c>
      <c r="E21" s="48">
        <v>9911.7000000000007</v>
      </c>
      <c r="F21" s="48">
        <v>10527</v>
      </c>
      <c r="G21" s="48">
        <v>10527</v>
      </c>
      <c r="H21" s="48">
        <v>0</v>
      </c>
      <c r="I21" s="48">
        <v>10527</v>
      </c>
    </row>
    <row r="22" spans="1:9" ht="22.5" customHeight="1">
      <c r="A22" s="135"/>
      <c r="B22" s="135"/>
      <c r="C22" s="95"/>
      <c r="D22" s="27">
        <v>9.060409061285E+16</v>
      </c>
      <c r="E22" s="48">
        <v>54857.8</v>
      </c>
      <c r="F22" s="48">
        <v>40065</v>
      </c>
      <c r="G22" s="48">
        <v>51970</v>
      </c>
      <c r="H22" s="48">
        <v>44300</v>
      </c>
      <c r="I22" s="48">
        <v>44300</v>
      </c>
    </row>
    <row r="23" spans="1:9" ht="18.75" customHeight="1">
      <c r="A23" s="113" t="s">
        <v>190</v>
      </c>
      <c r="B23" s="134" t="s">
        <v>290</v>
      </c>
      <c r="C23" s="81" t="s">
        <v>341</v>
      </c>
      <c r="D23" s="27"/>
      <c r="E23" s="49">
        <f>E24</f>
        <v>4593.1030000000001</v>
      </c>
      <c r="F23" s="49">
        <f>F24</f>
        <v>6000</v>
      </c>
      <c r="G23" s="49">
        <f>G24</f>
        <v>6000</v>
      </c>
      <c r="H23" s="49">
        <f>H24</f>
        <v>6000</v>
      </c>
      <c r="I23" s="49">
        <f>I24</f>
        <v>6000</v>
      </c>
    </row>
    <row r="24" spans="1:9" ht="66.75" customHeight="1">
      <c r="A24" s="113"/>
      <c r="B24" s="135"/>
      <c r="C24" s="81" t="s">
        <v>223</v>
      </c>
      <c r="D24" s="27" t="s">
        <v>356</v>
      </c>
      <c r="E24" s="48">
        <v>4593.1030000000001</v>
      </c>
      <c r="F24" s="48">
        <v>6000</v>
      </c>
      <c r="G24" s="48">
        <v>6000</v>
      </c>
      <c r="H24" s="48">
        <v>6000</v>
      </c>
      <c r="I24" s="48">
        <v>6000</v>
      </c>
    </row>
    <row r="25" spans="1:9" ht="19.5" customHeight="1">
      <c r="A25" s="134" t="s">
        <v>191</v>
      </c>
      <c r="B25" s="134" t="s">
        <v>451</v>
      </c>
      <c r="C25" s="81" t="s">
        <v>143</v>
      </c>
      <c r="D25" s="27"/>
      <c r="E25" s="49">
        <f>E26</f>
        <v>170000</v>
      </c>
      <c r="F25" s="49">
        <f>F26</f>
        <v>0</v>
      </c>
      <c r="G25" s="49">
        <f>G26</f>
        <v>0</v>
      </c>
      <c r="H25" s="49">
        <f>H26</f>
        <v>0</v>
      </c>
      <c r="I25" s="49">
        <f>I26</f>
        <v>0</v>
      </c>
    </row>
    <row r="26" spans="1:9" ht="67.5" customHeight="1">
      <c r="A26" s="135"/>
      <c r="B26" s="135"/>
      <c r="C26" s="81" t="s">
        <v>155</v>
      </c>
      <c r="D26" s="60"/>
      <c r="E26" s="48">
        <v>170000</v>
      </c>
      <c r="F26" s="48">
        <v>0</v>
      </c>
      <c r="G26" s="48">
        <v>0</v>
      </c>
      <c r="H26" s="48">
        <v>0</v>
      </c>
      <c r="I26" s="48">
        <v>0</v>
      </c>
    </row>
    <row r="27" spans="1:9" ht="22.5" customHeight="1">
      <c r="A27" s="134" t="s">
        <v>317</v>
      </c>
      <c r="B27" s="134" t="s">
        <v>465</v>
      </c>
      <c r="C27" s="81" t="s">
        <v>143</v>
      </c>
      <c r="D27" s="60"/>
      <c r="E27" s="49">
        <f>E28</f>
        <v>2500</v>
      </c>
      <c r="F27" s="49">
        <f>F28</f>
        <v>0</v>
      </c>
      <c r="G27" s="49">
        <f>G28</f>
        <v>0</v>
      </c>
      <c r="H27" s="49">
        <f>H28</f>
        <v>0</v>
      </c>
      <c r="I27" s="49">
        <f>I28</f>
        <v>0</v>
      </c>
    </row>
    <row r="28" spans="1:9" ht="87.75" customHeight="1">
      <c r="A28" s="135"/>
      <c r="B28" s="135"/>
      <c r="C28" s="81" t="s">
        <v>155</v>
      </c>
      <c r="D28" s="60"/>
      <c r="E28" s="49">
        <v>2500</v>
      </c>
      <c r="F28" s="49">
        <v>0</v>
      </c>
      <c r="G28" s="49">
        <v>0</v>
      </c>
      <c r="H28" s="49">
        <v>0</v>
      </c>
      <c r="I28" s="49">
        <v>0</v>
      </c>
    </row>
    <row r="29" spans="1:9" ht="19.5" customHeight="1">
      <c r="A29" s="134" t="s">
        <v>347</v>
      </c>
      <c r="B29" s="134" t="s">
        <v>466</v>
      </c>
      <c r="C29" s="81" t="s">
        <v>143</v>
      </c>
      <c r="D29" s="60"/>
      <c r="E29" s="49">
        <f>E30</f>
        <v>0</v>
      </c>
      <c r="F29" s="49">
        <f>F30</f>
        <v>26488.799999999999</v>
      </c>
      <c r="G29" s="49">
        <f>G30</f>
        <v>29488.799999999999</v>
      </c>
      <c r="H29" s="49">
        <f>H30</f>
        <v>29488.799999999999</v>
      </c>
      <c r="I29" s="49">
        <f>I30</f>
        <v>29488.799999999999</v>
      </c>
    </row>
    <row r="30" spans="1:9" ht="69.75" customHeight="1">
      <c r="A30" s="135"/>
      <c r="B30" s="135"/>
      <c r="C30" s="81" t="s">
        <v>223</v>
      </c>
      <c r="D30" s="60">
        <v>9.050412061492E+16</v>
      </c>
      <c r="E30" s="49">
        <v>0</v>
      </c>
      <c r="F30" s="49">
        <v>26488.799999999999</v>
      </c>
      <c r="G30" s="49">
        <v>29488.799999999999</v>
      </c>
      <c r="H30" s="49">
        <v>29488.799999999999</v>
      </c>
      <c r="I30" s="49">
        <v>29488.799999999999</v>
      </c>
    </row>
    <row r="31" spans="1:9" ht="19.5" customHeight="1">
      <c r="A31" s="134" t="s">
        <v>348</v>
      </c>
      <c r="B31" s="134" t="s">
        <v>104</v>
      </c>
      <c r="C31" s="81" t="s">
        <v>143</v>
      </c>
      <c r="D31" s="60"/>
      <c r="E31" s="49">
        <f>E32</f>
        <v>0</v>
      </c>
      <c r="F31" s="49">
        <f t="shared" ref="F31:I33" si="0">F32</f>
        <v>0</v>
      </c>
      <c r="G31" s="49">
        <f t="shared" si="0"/>
        <v>0</v>
      </c>
      <c r="H31" s="49">
        <f t="shared" si="0"/>
        <v>0</v>
      </c>
      <c r="I31" s="49">
        <f t="shared" si="0"/>
        <v>0</v>
      </c>
    </row>
    <row r="32" spans="1:9" ht="60" customHeight="1">
      <c r="A32" s="135"/>
      <c r="B32" s="135"/>
      <c r="C32" s="81" t="s">
        <v>155</v>
      </c>
      <c r="D32" s="60">
        <v>9505030614920000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10" ht="16.5" customHeight="1">
      <c r="A33" s="134" t="s">
        <v>101</v>
      </c>
      <c r="B33" s="134" t="s">
        <v>10</v>
      </c>
      <c r="C33" s="81" t="s">
        <v>143</v>
      </c>
      <c r="D33" s="60"/>
      <c r="E33" s="49">
        <f>E34</f>
        <v>5583.63</v>
      </c>
      <c r="F33" s="49">
        <f t="shared" si="0"/>
        <v>0</v>
      </c>
      <c r="G33" s="49">
        <f t="shared" si="0"/>
        <v>0</v>
      </c>
      <c r="H33" s="49">
        <f t="shared" si="0"/>
        <v>0</v>
      </c>
      <c r="I33" s="49">
        <f t="shared" si="0"/>
        <v>0</v>
      </c>
    </row>
    <row r="34" spans="1:10" ht="62.25" customHeight="1">
      <c r="A34" s="135"/>
      <c r="B34" s="135"/>
      <c r="C34" s="81" t="s">
        <v>223</v>
      </c>
      <c r="D34" s="60">
        <v>9505030614920000</v>
      </c>
      <c r="E34" s="49">
        <v>5583.63</v>
      </c>
      <c r="F34" s="49">
        <v>0</v>
      </c>
      <c r="G34" s="49">
        <v>0</v>
      </c>
      <c r="H34" s="49">
        <v>0</v>
      </c>
      <c r="I34" s="49">
        <v>0</v>
      </c>
    </row>
    <row r="35" spans="1:10" ht="18.75" customHeight="1">
      <c r="A35" s="134" t="s">
        <v>439</v>
      </c>
      <c r="B35" s="134" t="s">
        <v>286</v>
      </c>
      <c r="C35" s="95" t="s">
        <v>349</v>
      </c>
      <c r="D35" s="60"/>
      <c r="E35" s="49">
        <f t="shared" ref="E35:I37" si="1">E36</f>
        <v>473.3</v>
      </c>
      <c r="F35" s="49">
        <f t="shared" si="1"/>
        <v>3500</v>
      </c>
      <c r="G35" s="49">
        <f t="shared" si="1"/>
        <v>3500</v>
      </c>
      <c r="H35" s="49">
        <f t="shared" si="1"/>
        <v>3500</v>
      </c>
      <c r="I35" s="49">
        <f t="shared" si="1"/>
        <v>3500</v>
      </c>
    </row>
    <row r="36" spans="1:10" ht="54" customHeight="1">
      <c r="A36" s="135"/>
      <c r="B36" s="135"/>
      <c r="C36" s="95" t="s">
        <v>155</v>
      </c>
      <c r="D36" s="60">
        <v>9.0605030624903008E+16</v>
      </c>
      <c r="E36" s="49">
        <f t="shared" si="1"/>
        <v>473.3</v>
      </c>
      <c r="F36" s="49">
        <f t="shared" si="1"/>
        <v>3500</v>
      </c>
      <c r="G36" s="49">
        <f t="shared" si="1"/>
        <v>3500</v>
      </c>
      <c r="H36" s="49">
        <f t="shared" si="1"/>
        <v>3500</v>
      </c>
      <c r="I36" s="49">
        <f t="shared" si="1"/>
        <v>3500</v>
      </c>
    </row>
    <row r="37" spans="1:10" ht="16.5" customHeight="1">
      <c r="A37" s="134" t="s">
        <v>176</v>
      </c>
      <c r="B37" s="134" t="s">
        <v>182</v>
      </c>
      <c r="C37" s="89" t="s">
        <v>341</v>
      </c>
      <c r="D37" s="27"/>
      <c r="E37" s="49">
        <f t="shared" si="1"/>
        <v>473.3</v>
      </c>
      <c r="F37" s="49">
        <f t="shared" si="1"/>
        <v>3500</v>
      </c>
      <c r="G37" s="49">
        <f t="shared" si="1"/>
        <v>3500</v>
      </c>
      <c r="H37" s="49">
        <f t="shared" si="1"/>
        <v>3500</v>
      </c>
      <c r="I37" s="49">
        <f t="shared" si="1"/>
        <v>3500</v>
      </c>
    </row>
    <row r="38" spans="1:10" ht="72.75" customHeight="1">
      <c r="A38" s="135"/>
      <c r="B38" s="135"/>
      <c r="C38" s="95" t="s">
        <v>155</v>
      </c>
      <c r="D38" s="60">
        <v>9.0605030624903008E+16</v>
      </c>
      <c r="E38" s="91">
        <v>473.3</v>
      </c>
      <c r="F38" s="48">
        <v>3500</v>
      </c>
      <c r="G38" s="48">
        <v>3500</v>
      </c>
      <c r="H38" s="48">
        <v>3500</v>
      </c>
      <c r="I38" s="48">
        <v>3500</v>
      </c>
      <c r="J38" s="57"/>
    </row>
    <row r="39" spans="1:10" ht="19.5" customHeight="1">
      <c r="A39" s="113" t="s">
        <v>438</v>
      </c>
      <c r="B39" s="113" t="s">
        <v>188</v>
      </c>
      <c r="C39" s="81" t="s">
        <v>349</v>
      </c>
      <c r="D39" s="27"/>
      <c r="E39" s="48">
        <f>SUM(E40:E42)</f>
        <v>194396.25</v>
      </c>
      <c r="F39" s="48">
        <f>SUM(F40:F42)</f>
        <v>262795</v>
      </c>
      <c r="G39" s="48">
        <f>SUM(G40:G42)</f>
        <v>261795</v>
      </c>
      <c r="H39" s="48">
        <f>SUM(H40:H42)</f>
        <v>261795</v>
      </c>
      <c r="I39" s="48">
        <f>SUM(I40:I42)</f>
        <v>253795</v>
      </c>
      <c r="J39" s="57"/>
    </row>
    <row r="40" spans="1:10" ht="42.75" customHeight="1">
      <c r="A40" s="113"/>
      <c r="B40" s="168"/>
      <c r="C40" s="81" t="s">
        <v>155</v>
      </c>
      <c r="D40" s="27"/>
      <c r="E40" s="48">
        <f>E44+E47+E50+E53+E56+E58+E61+E63</f>
        <v>166586</v>
      </c>
      <c r="F40" s="48">
        <f>F44+F47+F50+F53+F56+F58+F61+F63</f>
        <v>260935</v>
      </c>
      <c r="G40" s="48">
        <f>G44+G47+G50+G53+G56+G58+G61+G63</f>
        <v>260935</v>
      </c>
      <c r="H40" s="48">
        <f>H44+H47+H50+H53+H56+H58+H61+H63</f>
        <v>260935</v>
      </c>
      <c r="I40" s="48">
        <f>I44+I47+I50+I53+I56+I58+I61+I63</f>
        <v>252935</v>
      </c>
    </row>
    <row r="41" spans="1:10" ht="42.75" customHeight="1">
      <c r="A41" s="113"/>
      <c r="B41" s="168"/>
      <c r="C41" s="81" t="s">
        <v>223</v>
      </c>
      <c r="D41" s="27"/>
      <c r="E41" s="48">
        <f>E51+E54+E59+E64</f>
        <v>27260.25</v>
      </c>
      <c r="F41" s="48">
        <f>F51+F54+F59+F64</f>
        <v>1500</v>
      </c>
      <c r="G41" s="48">
        <f>G51+G54+G59+G64</f>
        <v>500</v>
      </c>
      <c r="H41" s="48">
        <f>H51+H54+H59+H64</f>
        <v>500</v>
      </c>
      <c r="I41" s="48">
        <f>I51+I54+I59+I64</f>
        <v>500</v>
      </c>
    </row>
    <row r="42" spans="1:10" ht="55.5" customHeight="1">
      <c r="A42" s="113"/>
      <c r="B42" s="168"/>
      <c r="C42" s="81" t="s">
        <v>457</v>
      </c>
      <c r="D42" s="27"/>
      <c r="E42" s="48">
        <f>E45+E48</f>
        <v>550</v>
      </c>
      <c r="F42" s="48">
        <f>F45+F48</f>
        <v>360</v>
      </c>
      <c r="G42" s="48">
        <f>G45+G48</f>
        <v>360</v>
      </c>
      <c r="H42" s="48">
        <f>H45+H48</f>
        <v>360</v>
      </c>
      <c r="I42" s="48">
        <f>I45+I48</f>
        <v>360</v>
      </c>
    </row>
    <row r="43" spans="1:10" ht="17.25" customHeight="1">
      <c r="A43" s="113" t="s">
        <v>176</v>
      </c>
      <c r="B43" s="113" t="s">
        <v>344</v>
      </c>
      <c r="C43" s="81" t="s">
        <v>341</v>
      </c>
      <c r="D43" s="27"/>
      <c r="E43" s="48">
        <f>SUM(E44:E45)</f>
        <v>101107.6</v>
      </c>
      <c r="F43" s="48">
        <f>SUM(F44:F45)</f>
        <v>160295</v>
      </c>
      <c r="G43" s="48">
        <f>SUM(G44:G45)</f>
        <v>160295</v>
      </c>
      <c r="H43" s="48">
        <f>SUM(H44:H45)</f>
        <v>160295</v>
      </c>
      <c r="I43" s="48">
        <f>SUM(I44:I45)</f>
        <v>160295</v>
      </c>
    </row>
    <row r="44" spans="1:10" ht="58.5" customHeight="1">
      <c r="A44" s="113"/>
      <c r="B44" s="113"/>
      <c r="C44" s="81" t="s">
        <v>155</v>
      </c>
      <c r="D44" s="27" t="s">
        <v>363</v>
      </c>
      <c r="E44" s="48">
        <v>100857.60000000001</v>
      </c>
      <c r="F44" s="48">
        <v>159935</v>
      </c>
      <c r="G44" s="48">
        <v>159935</v>
      </c>
      <c r="H44" s="48">
        <v>159935</v>
      </c>
      <c r="I44" s="48">
        <v>159935</v>
      </c>
    </row>
    <row r="45" spans="1:10" ht="54.75" customHeight="1">
      <c r="A45" s="113"/>
      <c r="B45" s="113"/>
      <c r="C45" s="81" t="s">
        <v>295</v>
      </c>
      <c r="D45" s="27">
        <v>9.0205030632534E+16</v>
      </c>
      <c r="E45" s="48">
        <v>250</v>
      </c>
      <c r="F45" s="48">
        <v>360</v>
      </c>
      <c r="G45" s="48">
        <v>360</v>
      </c>
      <c r="H45" s="48">
        <v>360</v>
      </c>
      <c r="I45" s="48">
        <v>360</v>
      </c>
    </row>
    <row r="46" spans="1:10" ht="17.25" customHeight="1">
      <c r="A46" s="134" t="s">
        <v>189</v>
      </c>
      <c r="B46" s="134" t="s">
        <v>345</v>
      </c>
      <c r="C46" s="81" t="s">
        <v>341</v>
      </c>
      <c r="D46" s="27"/>
      <c r="E46" s="48">
        <f>SUM(E47:E48)</f>
        <v>44763</v>
      </c>
      <c r="F46" s="48">
        <f>SUM(F47:F48)</f>
        <v>65000</v>
      </c>
      <c r="G46" s="48">
        <f>SUM(G47:G48)</f>
        <v>65000</v>
      </c>
      <c r="H46" s="48">
        <f>SUM(H47:H48)</f>
        <v>65000</v>
      </c>
      <c r="I46" s="48">
        <f>SUM(I47:I48)</f>
        <v>65000</v>
      </c>
    </row>
    <row r="47" spans="1:10" ht="42" customHeight="1">
      <c r="A47" s="154"/>
      <c r="B47" s="154"/>
      <c r="C47" s="81" t="s">
        <v>155</v>
      </c>
      <c r="D47" s="27">
        <v>9060530632933000</v>
      </c>
      <c r="E47" s="48">
        <v>44463</v>
      </c>
      <c r="F47" s="48">
        <v>65000</v>
      </c>
      <c r="G47" s="48">
        <v>65000</v>
      </c>
      <c r="H47" s="48">
        <v>65000</v>
      </c>
      <c r="I47" s="48">
        <v>65000</v>
      </c>
    </row>
    <row r="48" spans="1:10" ht="54.75" customHeight="1">
      <c r="A48" s="135"/>
      <c r="B48" s="135"/>
      <c r="C48" s="81" t="s">
        <v>458</v>
      </c>
      <c r="D48" s="27">
        <v>9.0205030632932992E+16</v>
      </c>
      <c r="E48" s="48">
        <v>300</v>
      </c>
      <c r="F48" s="48">
        <v>0</v>
      </c>
      <c r="G48" s="48">
        <v>0</v>
      </c>
      <c r="H48" s="48">
        <v>0</v>
      </c>
      <c r="I48" s="48">
        <v>0</v>
      </c>
    </row>
    <row r="49" spans="1:9" ht="18" customHeight="1">
      <c r="A49" s="134" t="s">
        <v>190</v>
      </c>
      <c r="B49" s="134" t="s">
        <v>346</v>
      </c>
      <c r="C49" s="81" t="s">
        <v>341</v>
      </c>
      <c r="D49" s="27"/>
      <c r="E49" s="48">
        <f>SUM(E50:E51)</f>
        <v>8000</v>
      </c>
      <c r="F49" s="48">
        <f>SUM(F50:F51)</f>
        <v>8000</v>
      </c>
      <c r="G49" s="48">
        <f>SUM(G50:G51)</f>
        <v>8000</v>
      </c>
      <c r="H49" s="48">
        <f>SUM(H50:H51)</f>
        <v>8000</v>
      </c>
      <c r="I49" s="48">
        <f>SUM(I50:I51)</f>
        <v>0</v>
      </c>
    </row>
    <row r="50" spans="1:9" ht="53.25" customHeight="1">
      <c r="A50" s="154"/>
      <c r="B50" s="154"/>
      <c r="C50" s="81" t="s">
        <v>155</v>
      </c>
      <c r="D50" s="27">
        <v>9.060303063286E+16</v>
      </c>
      <c r="E50" s="48">
        <v>0</v>
      </c>
      <c r="F50" s="48">
        <v>8000</v>
      </c>
      <c r="G50" s="48">
        <v>8000</v>
      </c>
      <c r="H50" s="48">
        <v>8000</v>
      </c>
      <c r="I50" s="48">
        <v>0</v>
      </c>
    </row>
    <row r="51" spans="1:9" ht="58.5" customHeight="1">
      <c r="A51" s="135"/>
      <c r="B51" s="135"/>
      <c r="C51" s="81" t="s">
        <v>223</v>
      </c>
      <c r="D51" s="27">
        <v>9.0505030632934E+16</v>
      </c>
      <c r="E51" s="48">
        <v>8000</v>
      </c>
      <c r="F51" s="48">
        <v>0</v>
      </c>
      <c r="G51" s="48">
        <v>0</v>
      </c>
      <c r="H51" s="48">
        <v>0</v>
      </c>
      <c r="I51" s="48">
        <v>0</v>
      </c>
    </row>
    <row r="52" spans="1:9" ht="21" customHeight="1">
      <c r="A52" s="113" t="s">
        <v>191</v>
      </c>
      <c r="B52" s="113" t="s">
        <v>440</v>
      </c>
      <c r="C52" s="81" t="s">
        <v>341</v>
      </c>
      <c r="D52" s="27"/>
      <c r="E52" s="48">
        <f>SUM(E53:E54)</f>
        <v>18346.099999999999</v>
      </c>
      <c r="F52" s="48">
        <f>SUM(F53:F54)</f>
        <v>500</v>
      </c>
      <c r="G52" s="48">
        <f>SUM(G53:G54)</f>
        <v>500</v>
      </c>
      <c r="H52" s="48">
        <f>SUM(H53:H54)</f>
        <v>500</v>
      </c>
      <c r="I52" s="48">
        <f>SUM(I53:I54)</f>
        <v>500</v>
      </c>
    </row>
    <row r="53" spans="1:9" ht="49.5" customHeight="1">
      <c r="A53" s="113"/>
      <c r="B53" s="113"/>
      <c r="C53" s="81" t="s">
        <v>155</v>
      </c>
      <c r="D53" s="27" t="s">
        <v>360</v>
      </c>
      <c r="E53" s="48">
        <v>657.1</v>
      </c>
      <c r="F53" s="48">
        <v>500</v>
      </c>
      <c r="G53" s="48">
        <v>500</v>
      </c>
      <c r="H53" s="48">
        <v>500</v>
      </c>
      <c r="I53" s="48">
        <v>500</v>
      </c>
    </row>
    <row r="54" spans="1:9" ht="51.75" customHeight="1">
      <c r="A54" s="113"/>
      <c r="B54" s="113"/>
      <c r="C54" s="81" t="s">
        <v>223</v>
      </c>
      <c r="D54" s="27" t="s">
        <v>359</v>
      </c>
      <c r="E54" s="48">
        <v>17689</v>
      </c>
      <c r="F54" s="48">
        <v>0</v>
      </c>
      <c r="G54" s="48">
        <v>0</v>
      </c>
      <c r="H54" s="48">
        <v>0</v>
      </c>
      <c r="I54" s="48">
        <v>0</v>
      </c>
    </row>
    <row r="55" spans="1:9" ht="18" customHeight="1">
      <c r="A55" s="113" t="s">
        <v>317</v>
      </c>
      <c r="B55" s="113" t="s">
        <v>449</v>
      </c>
      <c r="C55" s="81" t="s">
        <v>341</v>
      </c>
      <c r="D55" s="27"/>
      <c r="E55" s="48">
        <f>E56</f>
        <v>14023.4</v>
      </c>
      <c r="F55" s="48">
        <f>F56</f>
        <v>20000</v>
      </c>
      <c r="G55" s="48">
        <f>G56</f>
        <v>20000</v>
      </c>
      <c r="H55" s="48">
        <f>H56</f>
        <v>20000</v>
      </c>
      <c r="I55" s="48">
        <f>I56</f>
        <v>20000</v>
      </c>
    </row>
    <row r="56" spans="1:9" ht="48.75" customHeight="1">
      <c r="A56" s="113"/>
      <c r="B56" s="113"/>
      <c r="C56" s="81" t="s">
        <v>155</v>
      </c>
      <c r="D56" s="27" t="s">
        <v>364</v>
      </c>
      <c r="E56" s="48">
        <v>14023.4</v>
      </c>
      <c r="F56" s="48">
        <v>20000</v>
      </c>
      <c r="G56" s="48">
        <v>20000</v>
      </c>
      <c r="H56" s="48">
        <v>20000</v>
      </c>
      <c r="I56" s="48">
        <v>20000</v>
      </c>
    </row>
    <row r="57" spans="1:9" ht="19.5" customHeight="1">
      <c r="A57" s="134" t="s">
        <v>347</v>
      </c>
      <c r="B57" s="134" t="s">
        <v>186</v>
      </c>
      <c r="C57" s="81" t="s">
        <v>341</v>
      </c>
      <c r="D57" s="27"/>
      <c r="E57" s="48">
        <f>SUM(E58:E59)</f>
        <v>2085</v>
      </c>
      <c r="F57" s="48">
        <f>SUM(F58:F59)</f>
        <v>3000</v>
      </c>
      <c r="G57" s="48">
        <f>SUM(G58:G59)</f>
        <v>2000</v>
      </c>
      <c r="H57" s="48">
        <f>SUM(H58:H59)</f>
        <v>2000</v>
      </c>
      <c r="I57" s="48">
        <f>SUM(I58:I59)</f>
        <v>2000</v>
      </c>
    </row>
    <row r="58" spans="1:9" ht="48" customHeight="1">
      <c r="A58" s="154"/>
      <c r="B58" s="154"/>
      <c r="C58" s="93" t="s">
        <v>155</v>
      </c>
      <c r="D58" s="58" t="s">
        <v>365</v>
      </c>
      <c r="E58" s="49">
        <v>2085</v>
      </c>
      <c r="F58" s="49">
        <v>2000</v>
      </c>
      <c r="G58" s="49">
        <v>2000</v>
      </c>
      <c r="H58" s="49">
        <v>2000</v>
      </c>
      <c r="I58" s="49">
        <v>2000</v>
      </c>
    </row>
    <row r="59" spans="1:9" ht="42.75" customHeight="1">
      <c r="A59" s="135"/>
      <c r="B59" s="135"/>
      <c r="C59" s="105" t="s">
        <v>223</v>
      </c>
      <c r="D59" s="58"/>
      <c r="E59" s="62">
        <v>0</v>
      </c>
      <c r="F59" s="62">
        <v>1000</v>
      </c>
      <c r="G59" s="62">
        <v>0</v>
      </c>
      <c r="H59" s="62">
        <v>0</v>
      </c>
      <c r="I59" s="62">
        <v>0</v>
      </c>
    </row>
    <row r="60" spans="1:9" ht="31.5" customHeight="1">
      <c r="A60" s="141" t="s">
        <v>348</v>
      </c>
      <c r="B60" s="30" t="s">
        <v>350</v>
      </c>
      <c r="C60" s="106" t="s">
        <v>341</v>
      </c>
      <c r="D60" s="27"/>
      <c r="E60" s="62">
        <f>SUM(E61:E64)</f>
        <v>6071.15</v>
      </c>
      <c r="F60" s="62">
        <f>SUM(F61:F64)</f>
        <v>6000</v>
      </c>
      <c r="G60" s="62">
        <f>SUM(G61:G64)</f>
        <v>6000</v>
      </c>
      <c r="H60" s="62">
        <f>SUM(H61:H64)</f>
        <v>6000</v>
      </c>
      <c r="I60" s="62">
        <f>SUM(I61:I64)</f>
        <v>6000</v>
      </c>
    </row>
    <row r="61" spans="1:9" ht="63.75" customHeight="1">
      <c r="A61" s="155"/>
      <c r="B61" s="155" t="s">
        <v>351</v>
      </c>
      <c r="C61" s="160" t="s">
        <v>155</v>
      </c>
      <c r="D61" s="163" t="s">
        <v>360</v>
      </c>
      <c r="E61" s="158">
        <v>4000</v>
      </c>
      <c r="F61" s="158">
        <v>5000</v>
      </c>
      <c r="G61" s="158">
        <v>5000</v>
      </c>
      <c r="H61" s="158">
        <v>5000</v>
      </c>
      <c r="I61" s="158">
        <v>5000</v>
      </c>
    </row>
    <row r="62" spans="1:9">
      <c r="A62" s="162"/>
      <c r="B62" s="155"/>
      <c r="C62" s="161"/>
      <c r="D62" s="164"/>
      <c r="E62" s="159"/>
      <c r="F62" s="159"/>
      <c r="G62" s="159"/>
      <c r="H62" s="159"/>
      <c r="I62" s="159"/>
    </row>
    <row r="63" spans="1:9" ht="25.5">
      <c r="A63" s="162"/>
      <c r="B63" s="82" t="s">
        <v>362</v>
      </c>
      <c r="C63" s="107"/>
      <c r="D63" s="165"/>
      <c r="E63" s="49">
        <v>499.9</v>
      </c>
      <c r="F63" s="49">
        <v>500</v>
      </c>
      <c r="G63" s="49">
        <v>500</v>
      </c>
      <c r="H63" s="49">
        <v>500</v>
      </c>
      <c r="I63" s="49">
        <v>500</v>
      </c>
    </row>
    <row r="64" spans="1:9" ht="47.25" customHeight="1">
      <c r="A64" s="162"/>
      <c r="B64" s="50" t="s">
        <v>361</v>
      </c>
      <c r="C64" s="108" t="s">
        <v>223</v>
      </c>
      <c r="D64" s="60" t="s">
        <v>359</v>
      </c>
      <c r="E64" s="49">
        <v>1571.25</v>
      </c>
      <c r="F64" s="48">
        <v>500</v>
      </c>
      <c r="G64" s="48">
        <v>500</v>
      </c>
      <c r="H64" s="48">
        <v>500</v>
      </c>
      <c r="I64" s="48">
        <v>500</v>
      </c>
    </row>
    <row r="65" spans="1:10" ht="21" customHeight="1">
      <c r="A65" s="113" t="s">
        <v>437</v>
      </c>
      <c r="B65" s="134" t="s">
        <v>444</v>
      </c>
      <c r="C65" s="81" t="s">
        <v>349</v>
      </c>
      <c r="D65" s="27"/>
      <c r="E65" s="48">
        <f t="shared" ref="E65:I67" si="2">E66</f>
        <v>1877.8</v>
      </c>
      <c r="F65" s="48">
        <f t="shared" si="2"/>
        <v>1000</v>
      </c>
      <c r="G65" s="48">
        <f t="shared" si="2"/>
        <v>1000</v>
      </c>
      <c r="H65" s="48">
        <f t="shared" si="2"/>
        <v>1000</v>
      </c>
      <c r="I65" s="48">
        <f t="shared" si="2"/>
        <v>0</v>
      </c>
      <c r="J65" s="57"/>
    </row>
    <row r="66" spans="1:10" ht="110.25" customHeight="1">
      <c r="A66" s="113"/>
      <c r="B66" s="135"/>
      <c r="C66" s="81" t="s">
        <v>155</v>
      </c>
      <c r="D66" s="27">
        <v>9.0605030642852E+16</v>
      </c>
      <c r="E66" s="48">
        <f t="shared" si="2"/>
        <v>1877.8</v>
      </c>
      <c r="F66" s="48">
        <f t="shared" si="2"/>
        <v>1000</v>
      </c>
      <c r="G66" s="48">
        <f t="shared" si="2"/>
        <v>1000</v>
      </c>
      <c r="H66" s="48">
        <f t="shared" si="2"/>
        <v>1000</v>
      </c>
      <c r="I66" s="48">
        <f t="shared" si="2"/>
        <v>0</v>
      </c>
    </row>
    <row r="67" spans="1:10" ht="17.25" customHeight="1">
      <c r="A67" s="113" t="s">
        <v>176</v>
      </c>
      <c r="B67" s="113" t="s">
        <v>445</v>
      </c>
      <c r="C67" s="81" t="s">
        <v>341</v>
      </c>
      <c r="D67" s="27"/>
      <c r="E67" s="48">
        <f t="shared" si="2"/>
        <v>1877.8</v>
      </c>
      <c r="F67" s="48">
        <f t="shared" si="2"/>
        <v>1000</v>
      </c>
      <c r="G67" s="48">
        <f t="shared" si="2"/>
        <v>1000</v>
      </c>
      <c r="H67" s="48">
        <f t="shared" si="2"/>
        <v>1000</v>
      </c>
      <c r="I67" s="48">
        <f t="shared" si="2"/>
        <v>0</v>
      </c>
    </row>
    <row r="68" spans="1:10" ht="114" customHeight="1">
      <c r="A68" s="113"/>
      <c r="B68" s="113"/>
      <c r="C68" s="81" t="s">
        <v>155</v>
      </c>
      <c r="D68" s="27" t="s">
        <v>357</v>
      </c>
      <c r="E68" s="48">
        <v>1877.8</v>
      </c>
      <c r="F68" s="48">
        <v>1000</v>
      </c>
      <c r="G68" s="48">
        <v>1000</v>
      </c>
      <c r="H68" s="48">
        <v>1000</v>
      </c>
      <c r="I68" s="48">
        <v>0</v>
      </c>
    </row>
    <row r="69" spans="1:10" ht="18.75" customHeight="1">
      <c r="A69" s="113" t="s">
        <v>406</v>
      </c>
      <c r="B69" s="113" t="s">
        <v>256</v>
      </c>
      <c r="C69" s="81" t="s">
        <v>349</v>
      </c>
      <c r="D69" s="27"/>
      <c r="E69" s="49">
        <f>SUM(E70:E75)</f>
        <v>400</v>
      </c>
      <c r="F69" s="49">
        <f>SUM(F70:F75)</f>
        <v>2395</v>
      </c>
      <c r="G69" s="49">
        <f>SUM(G70:G75)</f>
        <v>2395</v>
      </c>
      <c r="H69" s="49">
        <f>SUM(H70:H75)</f>
        <v>0</v>
      </c>
      <c r="I69" s="49">
        <f>SUM(I70:I75)</f>
        <v>0</v>
      </c>
      <c r="J69" s="57"/>
    </row>
    <row r="70" spans="1:10" ht="42" customHeight="1">
      <c r="A70" s="113"/>
      <c r="B70" s="113"/>
      <c r="C70" s="95" t="s">
        <v>155</v>
      </c>
      <c r="D70" s="60"/>
      <c r="E70" s="49">
        <f>E77+E92</f>
        <v>315</v>
      </c>
      <c r="F70" s="49">
        <f>F77+F92</f>
        <v>1680</v>
      </c>
      <c r="G70" s="49">
        <f>G77+G92</f>
        <v>1680</v>
      </c>
      <c r="H70" s="49">
        <f>H77+H92</f>
        <v>0</v>
      </c>
      <c r="I70" s="49">
        <f>I77+I92</f>
        <v>0</v>
      </c>
    </row>
    <row r="71" spans="1:10" ht="40.5" customHeight="1">
      <c r="A71" s="113"/>
      <c r="B71" s="113"/>
      <c r="C71" s="95" t="s">
        <v>221</v>
      </c>
      <c r="D71" s="60"/>
      <c r="E71" s="49">
        <f>E78+E89</f>
        <v>70</v>
      </c>
      <c r="F71" s="49">
        <f>F78+F89</f>
        <v>400</v>
      </c>
      <c r="G71" s="49">
        <f>G78+G89</f>
        <v>400</v>
      </c>
      <c r="H71" s="49">
        <f>H78+H89</f>
        <v>0</v>
      </c>
      <c r="I71" s="49">
        <f>I78+I89</f>
        <v>0</v>
      </c>
    </row>
    <row r="72" spans="1:10" ht="38.25">
      <c r="A72" s="113"/>
      <c r="B72" s="113"/>
      <c r="C72" s="95" t="s">
        <v>352</v>
      </c>
      <c r="D72" s="60"/>
      <c r="E72" s="49">
        <f>E86</f>
        <v>15</v>
      </c>
      <c r="F72" s="49">
        <f>F86</f>
        <v>15</v>
      </c>
      <c r="G72" s="49">
        <f>G86</f>
        <v>15</v>
      </c>
      <c r="H72" s="49">
        <f>H86</f>
        <v>0</v>
      </c>
      <c r="I72" s="49">
        <f>I86</f>
        <v>0</v>
      </c>
    </row>
    <row r="73" spans="1:10" ht="53.25" customHeight="1">
      <c r="A73" s="113"/>
      <c r="B73" s="113"/>
      <c r="C73" s="95" t="s">
        <v>97</v>
      </c>
      <c r="D73" s="60"/>
      <c r="E73" s="49">
        <f>E79+E83</f>
        <v>0</v>
      </c>
      <c r="F73" s="49">
        <f>F79+F83</f>
        <v>300</v>
      </c>
      <c r="G73" s="49">
        <f>G79+G83</f>
        <v>300</v>
      </c>
      <c r="H73" s="49">
        <f>H79+H83</f>
        <v>0</v>
      </c>
      <c r="I73" s="49">
        <f>I79+I83</f>
        <v>0</v>
      </c>
    </row>
    <row r="74" spans="1:10" ht="51" hidden="1">
      <c r="A74" s="113"/>
      <c r="B74" s="113"/>
      <c r="C74" s="81" t="s">
        <v>295</v>
      </c>
      <c r="D74" s="27"/>
      <c r="E74" s="48"/>
      <c r="F74" s="48"/>
      <c r="G74" s="48"/>
      <c r="H74" s="48"/>
      <c r="I74" s="48"/>
    </row>
    <row r="75" spans="1:10" ht="40.5" hidden="1" customHeight="1">
      <c r="A75" s="3"/>
      <c r="B75" s="3"/>
      <c r="C75" s="81" t="s">
        <v>222</v>
      </c>
      <c r="D75" s="27"/>
      <c r="E75" s="48"/>
      <c r="F75" s="48"/>
      <c r="G75" s="48"/>
      <c r="H75" s="48"/>
      <c r="I75" s="48"/>
    </row>
    <row r="76" spans="1:10" ht="21" customHeight="1">
      <c r="A76" s="134" t="s">
        <v>176</v>
      </c>
      <c r="B76" s="134" t="s">
        <v>298</v>
      </c>
      <c r="C76" s="95" t="s">
        <v>341</v>
      </c>
      <c r="D76" s="60"/>
      <c r="E76" s="49">
        <f>SUM(E77:E81)</f>
        <v>170</v>
      </c>
      <c r="F76" s="49">
        <f>SUM(F77:F81)</f>
        <v>1440</v>
      </c>
      <c r="G76" s="49">
        <f>SUM(G77:G81)</f>
        <v>1440</v>
      </c>
      <c r="H76" s="49">
        <f>SUM(H77:H81)</f>
        <v>0</v>
      </c>
      <c r="I76" s="49">
        <f>SUM(I77:I81)</f>
        <v>0</v>
      </c>
    </row>
    <row r="77" spans="1:10" ht="42.75" customHeight="1">
      <c r="A77" s="154"/>
      <c r="B77" s="154"/>
      <c r="C77" s="95" t="s">
        <v>155</v>
      </c>
      <c r="D77" s="60">
        <v>9.0601130652848E+16</v>
      </c>
      <c r="E77" s="49">
        <v>170</v>
      </c>
      <c r="F77" s="49">
        <v>1440</v>
      </c>
      <c r="G77" s="49">
        <v>1440</v>
      </c>
      <c r="H77" s="49">
        <v>0</v>
      </c>
      <c r="I77" s="49">
        <v>0</v>
      </c>
    </row>
    <row r="78" spans="1:10" ht="41.25" hidden="1" customHeight="1">
      <c r="A78" s="154"/>
      <c r="B78" s="154"/>
      <c r="C78" s="95" t="s">
        <v>221</v>
      </c>
      <c r="D78" s="60"/>
      <c r="E78" s="49"/>
      <c r="F78" s="49"/>
      <c r="G78" s="49"/>
      <c r="H78" s="49"/>
      <c r="I78" s="49"/>
    </row>
    <row r="79" spans="1:10" ht="41.25" hidden="1" customHeight="1">
      <c r="A79" s="135"/>
      <c r="B79" s="135"/>
      <c r="C79" s="95" t="s">
        <v>97</v>
      </c>
      <c r="D79" s="60"/>
      <c r="E79" s="48"/>
      <c r="F79" s="48"/>
      <c r="G79" s="48"/>
      <c r="H79" s="48"/>
      <c r="I79" s="48"/>
    </row>
    <row r="80" spans="1:10" ht="44.25" hidden="1" customHeight="1">
      <c r="A80" s="141"/>
      <c r="B80" s="134"/>
      <c r="C80" s="81" t="s">
        <v>222</v>
      </c>
      <c r="D80" s="27"/>
      <c r="E80" s="48"/>
      <c r="F80" s="48"/>
      <c r="G80" s="48"/>
      <c r="H80" s="48"/>
      <c r="I80" s="48"/>
    </row>
    <row r="81" spans="1:10" ht="57" hidden="1" customHeight="1">
      <c r="A81" s="142"/>
      <c r="B81" s="135"/>
      <c r="C81" s="95" t="s">
        <v>460</v>
      </c>
      <c r="D81" s="60"/>
      <c r="E81" s="49"/>
      <c r="F81" s="49"/>
      <c r="G81" s="49"/>
      <c r="H81" s="49"/>
      <c r="I81" s="49"/>
    </row>
    <row r="82" spans="1:10" ht="18.75" customHeight="1">
      <c r="A82" s="141" t="s">
        <v>189</v>
      </c>
      <c r="B82" s="134" t="s">
        <v>461</v>
      </c>
      <c r="C82" s="81" t="s">
        <v>341</v>
      </c>
      <c r="D82" s="27"/>
      <c r="E82" s="49">
        <f>SUM(E83:E84)</f>
        <v>0</v>
      </c>
      <c r="F82" s="49">
        <f>SUM(F83:F84)</f>
        <v>300</v>
      </c>
      <c r="G82" s="49">
        <f>SUM(G83:G84)</f>
        <v>300</v>
      </c>
      <c r="H82" s="49">
        <f>SUM(H83:H84)</f>
        <v>0</v>
      </c>
      <c r="I82" s="49">
        <f>SUM(I83:I84)</f>
        <v>0</v>
      </c>
    </row>
    <row r="83" spans="1:10" ht="86.25" customHeight="1">
      <c r="A83" s="155"/>
      <c r="B83" s="154"/>
      <c r="C83" s="95" t="s">
        <v>97</v>
      </c>
      <c r="D83" s="60"/>
      <c r="E83" s="48">
        <v>0</v>
      </c>
      <c r="F83" s="48">
        <v>300</v>
      </c>
      <c r="G83" s="48">
        <v>300</v>
      </c>
      <c r="H83" s="48">
        <v>0</v>
      </c>
      <c r="I83" s="48">
        <v>0</v>
      </c>
    </row>
    <row r="84" spans="1:10" ht="51" hidden="1">
      <c r="A84" s="142"/>
      <c r="B84" s="135"/>
      <c r="C84" s="95" t="s">
        <v>459</v>
      </c>
      <c r="D84" s="60"/>
      <c r="E84" s="48"/>
      <c r="F84" s="48"/>
      <c r="G84" s="48"/>
      <c r="H84" s="48"/>
      <c r="I84" s="48"/>
    </row>
    <row r="85" spans="1:10" ht="19.5" customHeight="1">
      <c r="A85" s="141" t="s">
        <v>190</v>
      </c>
      <c r="B85" s="134" t="s">
        <v>240</v>
      </c>
      <c r="C85" s="81" t="s">
        <v>341</v>
      </c>
      <c r="D85" s="27"/>
      <c r="E85" s="49">
        <f>SUM(E86:E87)</f>
        <v>15</v>
      </c>
      <c r="F85" s="49">
        <f>SUM(F86:F87)</f>
        <v>15</v>
      </c>
      <c r="G85" s="49">
        <f>SUM(G86:G87)</f>
        <v>15</v>
      </c>
      <c r="H85" s="49">
        <f>SUM(H86:H87)</f>
        <v>0</v>
      </c>
      <c r="I85" s="49">
        <f>SUM(I86:I87)</f>
        <v>0</v>
      </c>
    </row>
    <row r="86" spans="1:10" ht="58.5" customHeight="1">
      <c r="A86" s="155"/>
      <c r="B86" s="154"/>
      <c r="C86" s="95" t="s">
        <v>353</v>
      </c>
      <c r="D86" s="60"/>
      <c r="E86" s="49">
        <v>15</v>
      </c>
      <c r="F86" s="49">
        <v>15</v>
      </c>
      <c r="G86" s="49">
        <v>15</v>
      </c>
      <c r="H86" s="49">
        <v>0</v>
      </c>
      <c r="I86" s="49">
        <v>0</v>
      </c>
    </row>
    <row r="87" spans="1:10" ht="51" hidden="1">
      <c r="A87" s="142"/>
      <c r="B87" s="135"/>
      <c r="C87" s="95" t="s">
        <v>295</v>
      </c>
      <c r="D87" s="60"/>
      <c r="E87" s="48"/>
      <c r="F87" s="48"/>
      <c r="G87" s="48"/>
      <c r="H87" s="48"/>
      <c r="I87" s="48"/>
    </row>
    <row r="88" spans="1:10" ht="18.75" customHeight="1">
      <c r="A88" s="141" t="s">
        <v>191</v>
      </c>
      <c r="B88" s="134" t="s">
        <v>316</v>
      </c>
      <c r="C88" s="81" t="s">
        <v>341</v>
      </c>
      <c r="D88" s="27"/>
      <c r="E88" s="49">
        <f>SUM(E89:E90)</f>
        <v>70</v>
      </c>
      <c r="F88" s="49">
        <f>SUM(F89:F90)</f>
        <v>400</v>
      </c>
      <c r="G88" s="49">
        <f>SUM(G89:G90)</f>
        <v>400</v>
      </c>
      <c r="H88" s="49">
        <f>SUM(H89:H90)</f>
        <v>0</v>
      </c>
      <c r="I88" s="49">
        <f>SUM(I89:I90)</f>
        <v>0</v>
      </c>
    </row>
    <row r="89" spans="1:10" ht="86.25" customHeight="1">
      <c r="A89" s="155"/>
      <c r="B89" s="154"/>
      <c r="C89" s="95" t="s">
        <v>221</v>
      </c>
      <c r="D89" s="60">
        <v>9.5708010652848E+16</v>
      </c>
      <c r="E89" s="49">
        <v>70</v>
      </c>
      <c r="F89" s="49">
        <v>400</v>
      </c>
      <c r="G89" s="49">
        <v>400</v>
      </c>
      <c r="H89" s="49">
        <v>0</v>
      </c>
      <c r="I89" s="49">
        <v>0</v>
      </c>
    </row>
    <row r="90" spans="1:10" ht="51" hidden="1">
      <c r="A90" s="142"/>
      <c r="B90" s="135"/>
      <c r="C90" s="95" t="s">
        <v>295</v>
      </c>
      <c r="D90" s="60"/>
      <c r="E90" s="48"/>
      <c r="F90" s="48"/>
      <c r="G90" s="48"/>
      <c r="H90" s="48"/>
      <c r="I90" s="48"/>
    </row>
    <row r="91" spans="1:10" ht="16.5" customHeight="1">
      <c r="A91" s="141" t="s">
        <v>317</v>
      </c>
      <c r="B91" s="134" t="s">
        <v>250</v>
      </c>
      <c r="C91" s="81" t="s">
        <v>341</v>
      </c>
      <c r="D91" s="27"/>
      <c r="E91" s="49">
        <f>SUM(E92:E93)</f>
        <v>145</v>
      </c>
      <c r="F91" s="49">
        <f>SUM(F92:F93)</f>
        <v>240</v>
      </c>
      <c r="G91" s="49">
        <f>SUM(G92:G93)</f>
        <v>240</v>
      </c>
      <c r="H91" s="49">
        <f>SUM(H92:H93)</f>
        <v>0</v>
      </c>
      <c r="I91" s="49">
        <f>SUM(I92:I93)</f>
        <v>0</v>
      </c>
    </row>
    <row r="92" spans="1:10" ht="68.25" customHeight="1">
      <c r="A92" s="155"/>
      <c r="B92" s="154"/>
      <c r="C92" s="95" t="s">
        <v>155</v>
      </c>
      <c r="D92" s="27"/>
      <c r="E92" s="48">
        <v>145</v>
      </c>
      <c r="F92" s="48">
        <v>240</v>
      </c>
      <c r="G92" s="48">
        <v>240</v>
      </c>
      <c r="H92" s="48">
        <v>0</v>
      </c>
      <c r="I92" s="48">
        <v>0</v>
      </c>
    </row>
    <row r="93" spans="1:10" ht="58.5" hidden="1" customHeight="1">
      <c r="A93" s="142"/>
      <c r="B93" s="135"/>
      <c r="C93" s="81" t="s">
        <v>295</v>
      </c>
      <c r="D93" s="27"/>
      <c r="E93" s="48"/>
      <c r="F93" s="48"/>
      <c r="G93" s="48"/>
      <c r="H93" s="48"/>
      <c r="I93" s="48"/>
    </row>
    <row r="94" spans="1:10" ht="23.25" customHeight="1">
      <c r="A94" s="131" t="s">
        <v>435</v>
      </c>
      <c r="B94" s="131" t="s">
        <v>220</v>
      </c>
      <c r="C94" s="81" t="s">
        <v>349</v>
      </c>
      <c r="D94" s="27"/>
      <c r="E94" s="48">
        <f>SUM(E95:E96)</f>
        <v>1000</v>
      </c>
      <c r="F94" s="48">
        <f>SUM(F95:F96)</f>
        <v>1000</v>
      </c>
      <c r="G94" s="48">
        <f>SUM(G95:G96)</f>
        <v>1000</v>
      </c>
      <c r="H94" s="48">
        <f>SUM(H95:H96)</f>
        <v>1000</v>
      </c>
      <c r="I94" s="48">
        <f>SUM(I95:I96)</f>
        <v>1000</v>
      </c>
      <c r="J94" s="57"/>
    </row>
    <row r="95" spans="1:10" ht="45" customHeight="1">
      <c r="A95" s="131"/>
      <c r="B95" s="131"/>
      <c r="C95" s="81" t="s">
        <v>221</v>
      </c>
      <c r="D95" s="27">
        <v>9.5708010664906E+16</v>
      </c>
      <c r="E95" s="48">
        <f t="shared" ref="E95:I96" si="3">E98</f>
        <v>210</v>
      </c>
      <c r="F95" s="48">
        <f t="shared" si="3"/>
        <v>153</v>
      </c>
      <c r="G95" s="48">
        <f t="shared" si="3"/>
        <v>153</v>
      </c>
      <c r="H95" s="48">
        <f t="shared" si="3"/>
        <v>153</v>
      </c>
      <c r="I95" s="48">
        <f t="shared" si="3"/>
        <v>153</v>
      </c>
    </row>
    <row r="96" spans="1:10" ht="50.25" customHeight="1">
      <c r="A96" s="131"/>
      <c r="B96" s="131"/>
      <c r="C96" s="81" t="s">
        <v>222</v>
      </c>
      <c r="D96" s="27">
        <v>9.7407020664906E+16</v>
      </c>
      <c r="E96" s="48">
        <f t="shared" si="3"/>
        <v>790</v>
      </c>
      <c r="F96" s="48">
        <f t="shared" si="3"/>
        <v>847</v>
      </c>
      <c r="G96" s="48">
        <f t="shared" si="3"/>
        <v>847</v>
      </c>
      <c r="H96" s="48">
        <f t="shared" si="3"/>
        <v>847</v>
      </c>
      <c r="I96" s="48">
        <f t="shared" si="3"/>
        <v>847</v>
      </c>
    </row>
    <row r="97" spans="1:10" ht="20.25" customHeight="1">
      <c r="A97" s="134" t="s">
        <v>176</v>
      </c>
      <c r="B97" s="134" t="s">
        <v>464</v>
      </c>
      <c r="C97" s="81" t="s">
        <v>341</v>
      </c>
      <c r="D97" s="27"/>
      <c r="E97" s="48">
        <f>SUM(E98:E99)</f>
        <v>1000</v>
      </c>
      <c r="F97" s="48">
        <f>SUM(F98:F99)</f>
        <v>1000</v>
      </c>
      <c r="G97" s="48">
        <f>SUM(G98:G99)</f>
        <v>1000</v>
      </c>
      <c r="H97" s="48">
        <f>SUM(H98:H99)</f>
        <v>1000</v>
      </c>
      <c r="I97" s="48">
        <f>SUM(I98:I99)</f>
        <v>1000</v>
      </c>
    </row>
    <row r="98" spans="1:10" ht="44.25" customHeight="1">
      <c r="A98" s="156"/>
      <c r="B98" s="156"/>
      <c r="C98" s="81" t="s">
        <v>221</v>
      </c>
      <c r="D98" s="27"/>
      <c r="E98" s="48">
        <v>210</v>
      </c>
      <c r="F98" s="48">
        <v>153</v>
      </c>
      <c r="G98" s="48">
        <f t="shared" ref="G98:I99" si="4">F98</f>
        <v>153</v>
      </c>
      <c r="H98" s="48">
        <f t="shared" si="4"/>
        <v>153</v>
      </c>
      <c r="I98" s="48">
        <f t="shared" si="4"/>
        <v>153</v>
      </c>
    </row>
    <row r="99" spans="1:10" ht="50.25" customHeight="1">
      <c r="A99" s="157"/>
      <c r="B99" s="157"/>
      <c r="C99" s="81" t="s">
        <v>222</v>
      </c>
      <c r="D99" s="27"/>
      <c r="E99" s="48">
        <v>790</v>
      </c>
      <c r="F99" s="48">
        <f>250+597</f>
        <v>847</v>
      </c>
      <c r="G99" s="48">
        <f t="shared" si="4"/>
        <v>847</v>
      </c>
      <c r="H99" s="48">
        <f t="shared" si="4"/>
        <v>847</v>
      </c>
      <c r="I99" s="48">
        <f t="shared" si="4"/>
        <v>847</v>
      </c>
    </row>
    <row r="100" spans="1:10" ht="21" customHeight="1">
      <c r="A100" s="154" t="s">
        <v>414</v>
      </c>
      <c r="B100" s="154" t="s">
        <v>321</v>
      </c>
      <c r="C100" s="95" t="s">
        <v>349</v>
      </c>
      <c r="D100" s="60"/>
      <c r="E100" s="51">
        <f>E101</f>
        <v>23228</v>
      </c>
      <c r="F100" s="51">
        <f>F101</f>
        <v>23228</v>
      </c>
      <c r="G100" s="51">
        <f>G101</f>
        <v>23228</v>
      </c>
      <c r="H100" s="51">
        <f>H101</f>
        <v>23228</v>
      </c>
      <c r="I100" s="51">
        <f>I101</f>
        <v>23228</v>
      </c>
      <c r="J100" s="57"/>
    </row>
    <row r="101" spans="1:10" ht="108" customHeight="1">
      <c r="A101" s="135"/>
      <c r="B101" s="135"/>
      <c r="C101" s="81" t="s">
        <v>155</v>
      </c>
      <c r="D101" s="27">
        <v>9.0604090672968992E+16</v>
      </c>
      <c r="E101" s="48">
        <v>23228</v>
      </c>
      <c r="F101" s="48">
        <v>23228</v>
      </c>
      <c r="G101" s="48">
        <v>23228</v>
      </c>
      <c r="H101" s="48">
        <v>23228</v>
      </c>
      <c r="I101" s="48">
        <v>23228</v>
      </c>
    </row>
    <row r="102" spans="1:10" ht="20.25" customHeight="1">
      <c r="A102" s="134" t="s">
        <v>436</v>
      </c>
      <c r="B102" s="134" t="s">
        <v>325</v>
      </c>
      <c r="C102" s="81" t="s">
        <v>349</v>
      </c>
      <c r="D102" s="27"/>
      <c r="E102" s="48">
        <f>E103</f>
        <v>11061.6</v>
      </c>
      <c r="F102" s="48">
        <f>F103</f>
        <v>10983</v>
      </c>
      <c r="G102" s="48">
        <f>G103</f>
        <v>10983</v>
      </c>
      <c r="H102" s="48">
        <f>H103</f>
        <v>10983</v>
      </c>
      <c r="I102" s="48">
        <f>I103</f>
        <v>10983</v>
      </c>
      <c r="J102" s="57"/>
    </row>
    <row r="103" spans="1:10" ht="72.75" customHeight="1">
      <c r="A103" s="135"/>
      <c r="B103" s="135"/>
      <c r="C103" s="81" t="s">
        <v>155</v>
      </c>
      <c r="D103" s="27">
        <v>9.0601040682902E+16</v>
      </c>
      <c r="E103" s="48">
        <v>11061.6</v>
      </c>
      <c r="F103" s="48">
        <v>10983</v>
      </c>
      <c r="G103" s="48">
        <v>10983</v>
      </c>
      <c r="H103" s="48">
        <v>10983</v>
      </c>
      <c r="I103" s="48">
        <v>10983</v>
      </c>
    </row>
  </sheetData>
  <mergeCells count="80">
    <mergeCell ref="A67:A68"/>
    <mergeCell ref="B67:B68"/>
    <mergeCell ref="B52:B54"/>
    <mergeCell ref="B55:B56"/>
    <mergeCell ref="A52:A54"/>
    <mergeCell ref="B57:B59"/>
    <mergeCell ref="A57:A59"/>
    <mergeCell ref="A43:A45"/>
    <mergeCell ref="B43:B45"/>
    <mergeCell ref="E4:I4"/>
    <mergeCell ref="B20:B22"/>
    <mergeCell ref="A49:A51"/>
    <mergeCell ref="B49:B51"/>
    <mergeCell ref="B33:B34"/>
    <mergeCell ref="A25:A26"/>
    <mergeCell ref="A27:A28"/>
    <mergeCell ref="B27:B28"/>
    <mergeCell ref="B69:B74"/>
    <mergeCell ref="H1:I1"/>
    <mergeCell ref="A2:I2"/>
    <mergeCell ref="A46:A48"/>
    <mergeCell ref="B46:B48"/>
    <mergeCell ref="A39:A42"/>
    <mergeCell ref="A69:A74"/>
    <mergeCell ref="B37:B38"/>
    <mergeCell ref="A35:A36"/>
    <mergeCell ref="B39:B42"/>
    <mergeCell ref="A23:A24"/>
    <mergeCell ref="B35:B36"/>
    <mergeCell ref="A37:A38"/>
    <mergeCell ref="A55:A56"/>
    <mergeCell ref="B25:B26"/>
    <mergeCell ref="A33:A34"/>
    <mergeCell ref="D4:D5"/>
    <mergeCell ref="B23:B24"/>
    <mergeCell ref="A14:A16"/>
    <mergeCell ref="B14:B16"/>
    <mergeCell ref="A20:A22"/>
    <mergeCell ref="C4:C5"/>
    <mergeCell ref="A4:A5"/>
    <mergeCell ref="B4:B5"/>
    <mergeCell ref="A17:A19"/>
    <mergeCell ref="B17:B19"/>
    <mergeCell ref="F61:F62"/>
    <mergeCell ref="G61:G62"/>
    <mergeCell ref="A6:A13"/>
    <mergeCell ref="B6:B13"/>
    <mergeCell ref="A29:A30"/>
    <mergeCell ref="B29:B30"/>
    <mergeCell ref="A31:A32"/>
    <mergeCell ref="B31:B32"/>
    <mergeCell ref="H61:H62"/>
    <mergeCell ref="I61:I62"/>
    <mergeCell ref="A65:A66"/>
    <mergeCell ref="B65:B66"/>
    <mergeCell ref="E61:E62"/>
    <mergeCell ref="C61:C62"/>
    <mergeCell ref="A60:A64"/>
    <mergeCell ref="B61:B62"/>
    <mergeCell ref="D61:D63"/>
    <mergeCell ref="A102:A103"/>
    <mergeCell ref="B102:B103"/>
    <mergeCell ref="B82:B84"/>
    <mergeCell ref="A85:A87"/>
    <mergeCell ref="B85:B87"/>
    <mergeCell ref="A88:A90"/>
    <mergeCell ref="B88:B90"/>
    <mergeCell ref="A91:A93"/>
    <mergeCell ref="A97:A99"/>
    <mergeCell ref="B97:B99"/>
    <mergeCell ref="A100:A101"/>
    <mergeCell ref="B100:B101"/>
    <mergeCell ref="B76:B79"/>
    <mergeCell ref="B80:B81"/>
    <mergeCell ref="A76:A79"/>
    <mergeCell ref="A80:A81"/>
    <mergeCell ref="A94:A96"/>
    <mergeCell ref="B94:B96"/>
    <mergeCell ref="B91:B93"/>
    <mergeCell ref="A82:A8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90" firstPageNumber="177" orientation="landscape" useFirstPageNumber="1" verticalDpi="0" r:id="rId1"/>
  <headerFooter>
    <oddFooter>&amp;C&amp;P</oddFooter>
  </headerFooter>
  <rowBreaks count="7" manualBreakCount="7">
    <brk id="13" max="8" man="1"/>
    <brk id="26" max="8" man="1"/>
    <brk id="38" max="8" man="1"/>
    <brk id="51" max="8" man="1"/>
    <brk id="66" max="8" man="1"/>
    <brk id="87" max="8" man="1"/>
    <brk id="10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03"/>
  <sheetViews>
    <sheetView showWhiteSpace="0" view="pageBreakPreview" zoomScaleNormal="80" zoomScaleSheetLayoutView="20" zoomScalePageLayoutView="120" workbookViewId="0">
      <selection activeCell="E29" sqref="E29"/>
    </sheetView>
  </sheetViews>
  <sheetFormatPr defaultRowHeight="15"/>
  <cols>
    <col min="1" max="1" width="17.7109375" style="47" customWidth="1"/>
    <col min="2" max="2" width="28.7109375" style="47" customWidth="1"/>
    <col min="3" max="3" width="21.28515625" style="47" customWidth="1"/>
    <col min="4" max="4" width="13.140625" style="47" customWidth="1"/>
    <col min="5" max="6" width="11.28515625" style="47" customWidth="1"/>
    <col min="7" max="7" width="15.7109375" style="47" customWidth="1"/>
    <col min="8" max="8" width="16.28515625" style="47" customWidth="1"/>
    <col min="9" max="9" width="20" style="47" customWidth="1"/>
    <col min="10" max="16384" width="9.140625" style="47"/>
  </cols>
  <sheetData>
    <row r="1" spans="1:9" ht="29.25" customHeight="1">
      <c r="A1" s="7"/>
      <c r="B1" s="7"/>
      <c r="C1" s="7"/>
      <c r="D1" s="7"/>
      <c r="E1" s="7"/>
      <c r="F1" s="7"/>
      <c r="G1" s="173" t="s">
        <v>140</v>
      </c>
      <c r="H1" s="173"/>
    </row>
    <row r="2" spans="1:9">
      <c r="A2" s="174" t="s">
        <v>141</v>
      </c>
      <c r="B2" s="174"/>
      <c r="C2" s="174"/>
      <c r="D2" s="174"/>
      <c r="E2" s="174"/>
      <c r="F2" s="174"/>
      <c r="G2" s="174"/>
      <c r="H2" s="174"/>
    </row>
    <row r="3" spans="1:9" s="75" customFormat="1" ht="22.5" customHeight="1">
      <c r="A3" s="74"/>
      <c r="B3" s="74"/>
      <c r="C3" s="74"/>
      <c r="D3" s="74"/>
      <c r="E3" s="74"/>
      <c r="F3" s="74"/>
      <c r="G3" s="74"/>
      <c r="H3" s="74"/>
    </row>
    <row r="4" spans="1:9" ht="21.75" customHeight="1">
      <c r="A4" s="170" t="s">
        <v>137</v>
      </c>
      <c r="B4" s="170" t="s">
        <v>138</v>
      </c>
      <c r="C4" s="170" t="s">
        <v>142</v>
      </c>
      <c r="D4" s="175" t="s">
        <v>420</v>
      </c>
      <c r="E4" s="175"/>
      <c r="F4" s="175"/>
      <c r="G4" s="175"/>
      <c r="H4" s="175"/>
    </row>
    <row r="5" spans="1:9" ht="30.75" customHeight="1">
      <c r="A5" s="172"/>
      <c r="B5" s="172"/>
      <c r="C5" s="172"/>
      <c r="D5" s="8">
        <v>2014</v>
      </c>
      <c r="E5" s="8">
        <v>2015</v>
      </c>
      <c r="F5" s="8">
        <v>2016</v>
      </c>
      <c r="G5" s="8">
        <v>2017</v>
      </c>
      <c r="H5" s="8">
        <v>2018</v>
      </c>
    </row>
    <row r="6" spans="1:9">
      <c r="A6" s="170" t="s">
        <v>271</v>
      </c>
      <c r="B6" s="170" t="s">
        <v>146</v>
      </c>
      <c r="C6" s="16" t="s">
        <v>341</v>
      </c>
      <c r="D6" s="11">
        <f>D7+D8</f>
        <v>622546.58299999987</v>
      </c>
      <c r="E6" s="11">
        <f>E7+E8</f>
        <v>441981.8</v>
      </c>
      <c r="F6" s="11">
        <f>F7+F8</f>
        <v>605886.80000000005</v>
      </c>
      <c r="G6" s="11">
        <f>G7+G8</f>
        <v>382294.8</v>
      </c>
      <c r="H6" s="11">
        <f>H7+H8</f>
        <v>383821.8</v>
      </c>
      <c r="I6" s="78"/>
    </row>
    <row r="7" spans="1:9" ht="45.75" customHeight="1">
      <c r="A7" s="171"/>
      <c r="B7" s="171"/>
      <c r="C7" s="16" t="s">
        <v>144</v>
      </c>
      <c r="D7" s="11">
        <f t="shared" ref="D7:H8" si="0">D10+D37+D43+D69+D75+D93+D99+D102</f>
        <v>480978.58299999993</v>
      </c>
      <c r="E7" s="11">
        <f t="shared" si="0"/>
        <v>391981.8</v>
      </c>
      <c r="F7" s="11">
        <f t="shared" si="0"/>
        <v>405886.8</v>
      </c>
      <c r="G7" s="11">
        <f t="shared" si="0"/>
        <v>382294.8</v>
      </c>
      <c r="H7" s="11">
        <f t="shared" si="0"/>
        <v>383821.8</v>
      </c>
      <c r="I7" s="78"/>
    </row>
    <row r="8" spans="1:9" ht="43.5" customHeight="1">
      <c r="A8" s="171"/>
      <c r="B8" s="171"/>
      <c r="C8" s="16" t="s">
        <v>145</v>
      </c>
      <c r="D8" s="11">
        <f t="shared" si="0"/>
        <v>141568</v>
      </c>
      <c r="E8" s="11">
        <f t="shared" si="0"/>
        <v>50000</v>
      </c>
      <c r="F8" s="11">
        <f t="shared" si="0"/>
        <v>200000</v>
      </c>
      <c r="G8" s="11">
        <f t="shared" si="0"/>
        <v>0</v>
      </c>
      <c r="H8" s="11">
        <f t="shared" si="0"/>
        <v>0</v>
      </c>
      <c r="I8" s="78"/>
    </row>
    <row r="9" spans="1:9">
      <c r="A9" s="175" t="s">
        <v>408</v>
      </c>
      <c r="B9" s="175" t="s">
        <v>171</v>
      </c>
      <c r="C9" s="16" t="s">
        <v>341</v>
      </c>
      <c r="D9" s="11">
        <f>D10+D11</f>
        <v>390109.63300000003</v>
      </c>
      <c r="E9" s="11">
        <f>E10+E11</f>
        <v>137080.79999999999</v>
      </c>
      <c r="F9" s="11">
        <f>F10+F11</f>
        <v>301985.8</v>
      </c>
      <c r="G9" s="11">
        <f>G10+G11</f>
        <v>80788.800000000003</v>
      </c>
      <c r="H9" s="11">
        <f>H10+H11</f>
        <v>91315.8</v>
      </c>
      <c r="I9" s="78"/>
    </row>
    <row r="10" spans="1:9" ht="47.25" customHeight="1">
      <c r="A10" s="175"/>
      <c r="B10" s="175"/>
      <c r="C10" s="16" t="s">
        <v>172</v>
      </c>
      <c r="D10" s="11">
        <f t="shared" ref="D10:H11" si="1">D13+D16+D19+D22+D25+D28+D34</f>
        <v>248541.633</v>
      </c>
      <c r="E10" s="11">
        <f t="shared" si="1"/>
        <v>87080.8</v>
      </c>
      <c r="F10" s="11">
        <f t="shared" si="1"/>
        <v>101985.8</v>
      </c>
      <c r="G10" s="11">
        <f t="shared" si="1"/>
        <v>80788.800000000003</v>
      </c>
      <c r="H10" s="11">
        <f t="shared" si="1"/>
        <v>91315.8</v>
      </c>
      <c r="I10" s="78"/>
    </row>
    <row r="11" spans="1:9" ht="42" customHeight="1">
      <c r="A11" s="175"/>
      <c r="B11" s="175"/>
      <c r="C11" s="16" t="s">
        <v>145</v>
      </c>
      <c r="D11" s="11">
        <f t="shared" si="1"/>
        <v>141568</v>
      </c>
      <c r="E11" s="11">
        <f t="shared" si="1"/>
        <v>50000</v>
      </c>
      <c r="F11" s="11">
        <f t="shared" si="1"/>
        <v>200000</v>
      </c>
      <c r="G11" s="11">
        <f t="shared" si="1"/>
        <v>0</v>
      </c>
      <c r="H11" s="11">
        <f t="shared" si="1"/>
        <v>0</v>
      </c>
    </row>
    <row r="12" spans="1:9">
      <c r="A12" s="175" t="s">
        <v>166</v>
      </c>
      <c r="B12" s="175" t="s">
        <v>167</v>
      </c>
      <c r="C12" s="16" t="s">
        <v>341</v>
      </c>
      <c r="D12" s="11">
        <f>D13+D14</f>
        <v>142663.4</v>
      </c>
      <c r="E12" s="11">
        <f>E13+E14</f>
        <v>54000</v>
      </c>
      <c r="F12" s="11">
        <f>F13+F14</f>
        <v>204000</v>
      </c>
      <c r="G12" s="11">
        <f>G13+G14</f>
        <v>1000</v>
      </c>
      <c r="H12" s="11">
        <f>H13+H14</f>
        <v>1000</v>
      </c>
    </row>
    <row r="13" spans="1:9" ht="41.25" customHeight="1">
      <c r="A13" s="175"/>
      <c r="B13" s="175"/>
      <c r="C13" s="16" t="s">
        <v>172</v>
      </c>
      <c r="D13" s="11">
        <f ca="1">'Табл. 4 по порядку'!E17</f>
        <v>1095.4000000000001</v>
      </c>
      <c r="E13" s="11">
        <f ca="1">'Табл. 4 по порядку'!F17</f>
        <v>4000</v>
      </c>
      <c r="F13" s="11">
        <f ca="1">'Табл. 4 по порядку'!G17</f>
        <v>4000</v>
      </c>
      <c r="G13" s="11">
        <f ca="1">'Табл. 4 по порядку'!H17</f>
        <v>1000</v>
      </c>
      <c r="H13" s="11">
        <f ca="1">'Табл. 4 по порядку'!I17</f>
        <v>1000</v>
      </c>
    </row>
    <row r="14" spans="1:9" ht="41.25" customHeight="1">
      <c r="A14" s="175"/>
      <c r="B14" s="175"/>
      <c r="C14" s="16" t="s">
        <v>145</v>
      </c>
      <c r="D14" s="11">
        <v>141568</v>
      </c>
      <c r="E14" s="11">
        <v>50000</v>
      </c>
      <c r="F14" s="11">
        <v>200000</v>
      </c>
      <c r="G14" s="11">
        <v>0</v>
      </c>
      <c r="H14" s="11">
        <v>0</v>
      </c>
    </row>
    <row r="15" spans="1:9">
      <c r="A15" s="175" t="s">
        <v>168</v>
      </c>
      <c r="B15" s="175" t="s">
        <v>169</v>
      </c>
      <c r="C15" s="16" t="s">
        <v>341</v>
      </c>
      <c r="D15" s="11">
        <f ca="1">D16+D17</f>
        <v>64769.5</v>
      </c>
      <c r="E15" s="11">
        <f ca="1">E16+E17</f>
        <v>50592</v>
      </c>
      <c r="F15" s="11">
        <f ca="1">F16+F17</f>
        <v>62497</v>
      </c>
      <c r="G15" s="11">
        <f ca="1">G16+G17</f>
        <v>44300</v>
      </c>
      <c r="H15" s="11">
        <f ca="1">H16+H17</f>
        <v>54827</v>
      </c>
    </row>
    <row r="16" spans="1:9" ht="42.75" customHeight="1">
      <c r="A16" s="175"/>
      <c r="B16" s="175"/>
      <c r="C16" s="16" t="s">
        <v>172</v>
      </c>
      <c r="D16" s="11">
        <f ca="1">'Табл. 4 по порядку'!E20</f>
        <v>64769.5</v>
      </c>
      <c r="E16" s="11">
        <f ca="1">'Табл. 4 по порядку'!F20</f>
        <v>50592</v>
      </c>
      <c r="F16" s="11">
        <f ca="1">'Табл. 4 по порядку'!G20</f>
        <v>62497</v>
      </c>
      <c r="G16" s="11">
        <f ca="1">'Табл. 4 по порядку'!H20</f>
        <v>44300</v>
      </c>
      <c r="H16" s="11">
        <f ca="1">'Табл. 4 по порядку'!I20</f>
        <v>54827</v>
      </c>
    </row>
    <row r="17" spans="1:8" ht="39.75" customHeight="1">
      <c r="A17" s="175"/>
      <c r="B17" s="175"/>
      <c r="C17" s="16" t="s">
        <v>145</v>
      </c>
      <c r="D17" s="11">
        <v>0</v>
      </c>
      <c r="E17" s="11">
        <v>0</v>
      </c>
      <c r="F17" s="11">
        <v>0</v>
      </c>
      <c r="G17" s="11">
        <v>0</v>
      </c>
      <c r="H17" s="48">
        <v>0</v>
      </c>
    </row>
    <row r="18" spans="1:8">
      <c r="A18" s="175" t="s">
        <v>170</v>
      </c>
      <c r="B18" s="170" t="s">
        <v>290</v>
      </c>
      <c r="C18" s="16" t="s">
        <v>341</v>
      </c>
      <c r="D18" s="11">
        <f ca="1">D19+D20</f>
        <v>4593.1030000000001</v>
      </c>
      <c r="E18" s="11">
        <f ca="1">E19+E20</f>
        <v>6000</v>
      </c>
      <c r="F18" s="11">
        <f ca="1">F19+F20</f>
        <v>6000</v>
      </c>
      <c r="G18" s="11">
        <f ca="1">G19+G20</f>
        <v>6000</v>
      </c>
      <c r="H18" s="11">
        <f ca="1">H19+H20</f>
        <v>6000</v>
      </c>
    </row>
    <row r="19" spans="1:8" ht="41.25" customHeight="1">
      <c r="A19" s="175"/>
      <c r="B19" s="171"/>
      <c r="C19" s="16" t="s">
        <v>172</v>
      </c>
      <c r="D19" s="11">
        <f ca="1">'Табл. 4 по порядку'!E23</f>
        <v>4593.1030000000001</v>
      </c>
      <c r="E19" s="11">
        <f ca="1">'Табл. 4 по порядку'!F23</f>
        <v>6000</v>
      </c>
      <c r="F19" s="11">
        <f ca="1">'Табл. 4 по порядку'!G23</f>
        <v>6000</v>
      </c>
      <c r="G19" s="11">
        <f ca="1">'Табл. 4 по порядку'!H23</f>
        <v>6000</v>
      </c>
      <c r="H19" s="11">
        <f ca="1">'Табл. 4 по порядку'!I23</f>
        <v>6000</v>
      </c>
    </row>
    <row r="20" spans="1:8" ht="43.5" customHeight="1">
      <c r="A20" s="175"/>
      <c r="B20" s="172"/>
      <c r="C20" s="16" t="s">
        <v>145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19.5" customHeight="1">
      <c r="A21" s="134" t="s">
        <v>367</v>
      </c>
      <c r="B21" s="134" t="s">
        <v>451</v>
      </c>
      <c r="C21" s="26" t="s">
        <v>143</v>
      </c>
      <c r="D21" s="49">
        <f ca="1">D22+D23</f>
        <v>170000</v>
      </c>
      <c r="E21" s="49">
        <f ca="1">E22+E23</f>
        <v>0</v>
      </c>
      <c r="F21" s="49">
        <f ca="1">F22+F23</f>
        <v>0</v>
      </c>
      <c r="G21" s="49">
        <f ca="1">G22+G23</f>
        <v>0</v>
      </c>
      <c r="H21" s="49">
        <f ca="1">H22+H23</f>
        <v>0</v>
      </c>
    </row>
    <row r="22" spans="1:8" ht="42" customHeight="1">
      <c r="A22" s="154"/>
      <c r="B22" s="154"/>
      <c r="C22" s="16" t="s">
        <v>172</v>
      </c>
      <c r="D22" s="49">
        <f ca="1">'Табл. 4 по порядку'!E25</f>
        <v>170000</v>
      </c>
      <c r="E22" s="49">
        <f ca="1">'Табл. 4 по порядку'!F25</f>
        <v>0</v>
      </c>
      <c r="F22" s="49">
        <f ca="1">'Табл. 4 по порядку'!G25</f>
        <v>0</v>
      </c>
      <c r="G22" s="49">
        <f ca="1">'Табл. 4 по порядку'!H25</f>
        <v>0</v>
      </c>
      <c r="H22" s="49">
        <f ca="1">'Табл. 4 по порядку'!I25</f>
        <v>0</v>
      </c>
    </row>
    <row r="23" spans="1:8" ht="42.75" customHeight="1">
      <c r="A23" s="135"/>
      <c r="B23" s="135"/>
      <c r="C23" s="18" t="s">
        <v>145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7.25" customHeight="1">
      <c r="A24" s="134" t="s">
        <v>403</v>
      </c>
      <c r="B24" s="134" t="s">
        <v>465</v>
      </c>
      <c r="C24" s="26" t="s">
        <v>341</v>
      </c>
      <c r="D24" s="49">
        <f ca="1">D25+D26</f>
        <v>2500</v>
      </c>
      <c r="E24" s="49">
        <f ca="1">E25+E26</f>
        <v>0</v>
      </c>
      <c r="F24" s="49">
        <f ca="1">F25+F26</f>
        <v>0</v>
      </c>
      <c r="G24" s="49">
        <f ca="1">G25+G26</f>
        <v>0</v>
      </c>
      <c r="H24" s="49">
        <f ca="1">H25+H26</f>
        <v>0</v>
      </c>
    </row>
    <row r="25" spans="1:8" ht="42" customHeight="1">
      <c r="A25" s="154"/>
      <c r="B25" s="154"/>
      <c r="C25" s="16" t="s">
        <v>172</v>
      </c>
      <c r="D25" s="48">
        <f ca="1">'Табл. 4 по порядку'!E27</f>
        <v>2500</v>
      </c>
      <c r="E25" s="48">
        <f ca="1">'Табл. 4 по порядку'!F27</f>
        <v>0</v>
      </c>
      <c r="F25" s="48">
        <f ca="1">'Табл. 4 по порядку'!G27</f>
        <v>0</v>
      </c>
      <c r="G25" s="48">
        <f ca="1">'Табл. 4 по порядку'!H27</f>
        <v>0</v>
      </c>
      <c r="H25" s="48">
        <f ca="1">'Табл. 4 по порядку'!I27</f>
        <v>0</v>
      </c>
    </row>
    <row r="26" spans="1:8" s="75" customFormat="1" ht="41.25" customHeight="1">
      <c r="A26" s="135"/>
      <c r="B26" s="135"/>
      <c r="C26" s="18" t="s">
        <v>145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</row>
    <row r="27" spans="1:8" s="75" customFormat="1" ht="18.75" customHeight="1">
      <c r="A27" s="134" t="s">
        <v>404</v>
      </c>
      <c r="B27" s="134" t="s">
        <v>466</v>
      </c>
      <c r="C27" s="26" t="s">
        <v>341</v>
      </c>
      <c r="D27" s="49">
        <f ca="1">D28+D29</f>
        <v>0</v>
      </c>
      <c r="E27" s="49">
        <f ca="1">E28+E29</f>
        <v>26488.799999999999</v>
      </c>
      <c r="F27" s="49">
        <f ca="1">F28+F29</f>
        <v>29488.799999999999</v>
      </c>
      <c r="G27" s="49">
        <f ca="1">G28+G29</f>
        <v>29488.799999999999</v>
      </c>
      <c r="H27" s="49">
        <f ca="1">H28+H29</f>
        <v>29488.799999999999</v>
      </c>
    </row>
    <row r="28" spans="1:8" s="75" customFormat="1" ht="40.5" customHeight="1">
      <c r="A28" s="154"/>
      <c r="B28" s="154"/>
      <c r="C28" s="16" t="s">
        <v>172</v>
      </c>
      <c r="D28" s="48">
        <f ca="1">'Табл. 4 по порядку'!E29</f>
        <v>0</v>
      </c>
      <c r="E28" s="48">
        <f ca="1">'Табл. 4 по порядку'!F29</f>
        <v>26488.799999999999</v>
      </c>
      <c r="F28" s="48">
        <f ca="1">'Табл. 4 по порядку'!G29</f>
        <v>29488.799999999999</v>
      </c>
      <c r="G28" s="48">
        <f ca="1">'Табл. 4 по порядку'!H29</f>
        <v>29488.799999999999</v>
      </c>
      <c r="H28" s="48">
        <f ca="1">'Табл. 4 по порядку'!I29</f>
        <v>29488.799999999999</v>
      </c>
    </row>
    <row r="29" spans="1:8" s="75" customFormat="1" ht="41.25" customHeight="1">
      <c r="A29" s="135"/>
      <c r="B29" s="135"/>
      <c r="C29" s="18" t="s">
        <v>145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</row>
    <row r="30" spans="1:8" s="75" customFormat="1" ht="21.75" customHeight="1">
      <c r="A30" s="134" t="s">
        <v>405</v>
      </c>
      <c r="B30" s="134" t="s">
        <v>104</v>
      </c>
      <c r="C30" s="26" t="s">
        <v>341</v>
      </c>
      <c r="D30" s="49">
        <f ca="1">D31+D32</f>
        <v>0</v>
      </c>
      <c r="E30" s="49">
        <f ca="1">E31+E32</f>
        <v>0</v>
      </c>
      <c r="F30" s="49">
        <f ca="1">F31+F32</f>
        <v>0</v>
      </c>
      <c r="G30" s="49">
        <f ca="1">G31+G32</f>
        <v>0</v>
      </c>
      <c r="H30" s="49">
        <f ca="1">H31+H32</f>
        <v>0</v>
      </c>
    </row>
    <row r="31" spans="1:8" s="75" customFormat="1" ht="41.25" customHeight="1">
      <c r="A31" s="154"/>
      <c r="B31" s="154"/>
      <c r="C31" s="16" t="s">
        <v>172</v>
      </c>
      <c r="D31" s="48">
        <f ca="1">'Табл. 4 по порядку'!E31</f>
        <v>0</v>
      </c>
      <c r="E31" s="48">
        <f ca="1">'Табл. 4 по порядку'!F31</f>
        <v>0</v>
      </c>
      <c r="F31" s="48">
        <f ca="1">'Табл. 4 по порядку'!G31</f>
        <v>0</v>
      </c>
      <c r="G31" s="48">
        <f ca="1">'Табл. 4 по порядку'!H31</f>
        <v>0</v>
      </c>
      <c r="H31" s="48">
        <f ca="1">'Табл. 4 по порядку'!I31</f>
        <v>0</v>
      </c>
    </row>
    <row r="32" spans="1:8" s="75" customFormat="1" ht="41.25" customHeight="1">
      <c r="A32" s="135"/>
      <c r="B32" s="135"/>
      <c r="C32" s="18" t="s">
        <v>145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</row>
    <row r="33" spans="1:9" s="75" customFormat="1" ht="18" customHeight="1">
      <c r="A33" s="134" t="s">
        <v>102</v>
      </c>
      <c r="B33" s="134" t="s">
        <v>10</v>
      </c>
      <c r="C33" s="26" t="s">
        <v>341</v>
      </c>
      <c r="D33" s="49">
        <f ca="1">D34+D35</f>
        <v>5583.63</v>
      </c>
      <c r="E33" s="49">
        <f ca="1">E34+E35</f>
        <v>0</v>
      </c>
      <c r="F33" s="49">
        <f ca="1">F34+F35</f>
        <v>0</v>
      </c>
      <c r="G33" s="49">
        <f ca="1">G34+G35</f>
        <v>0</v>
      </c>
      <c r="H33" s="49">
        <f ca="1">H34+H35</f>
        <v>0</v>
      </c>
    </row>
    <row r="34" spans="1:9" s="75" customFormat="1" ht="41.25" customHeight="1">
      <c r="A34" s="154"/>
      <c r="B34" s="154"/>
      <c r="C34" s="16" t="s">
        <v>172</v>
      </c>
      <c r="D34" s="48">
        <f ca="1">'Табл. 4 по порядку'!E33</f>
        <v>5583.63</v>
      </c>
      <c r="E34" s="48">
        <f ca="1">'Табл. 4 по порядку'!F33</f>
        <v>0</v>
      </c>
      <c r="F34" s="48">
        <f ca="1">'Табл. 4 по порядку'!G33</f>
        <v>0</v>
      </c>
      <c r="G34" s="48">
        <f ca="1">'Табл. 4 по порядку'!H33</f>
        <v>0</v>
      </c>
      <c r="H34" s="48">
        <f ca="1">'Табл. 4 по порядку'!I33</f>
        <v>0</v>
      </c>
    </row>
    <row r="35" spans="1:9" s="75" customFormat="1" ht="41.25" customHeight="1">
      <c r="A35" s="135"/>
      <c r="B35" s="135"/>
      <c r="C35" s="18" t="s">
        <v>145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</row>
    <row r="36" spans="1:9" ht="24" customHeight="1">
      <c r="A36" s="170" t="s">
        <v>409</v>
      </c>
      <c r="B36" s="170" t="s">
        <v>286</v>
      </c>
      <c r="C36" s="16" t="s">
        <v>341</v>
      </c>
      <c r="D36" s="11">
        <f>D37+D38</f>
        <v>473.3</v>
      </c>
      <c r="E36" s="11">
        <f>E37+E38</f>
        <v>3500</v>
      </c>
      <c r="F36" s="11">
        <f>F37+F38</f>
        <v>3500</v>
      </c>
      <c r="G36" s="11">
        <f>G37+G38</f>
        <v>3500</v>
      </c>
      <c r="H36" s="11">
        <f>H37+H38</f>
        <v>3500</v>
      </c>
      <c r="I36" s="78"/>
    </row>
    <row r="37" spans="1:9" ht="37.5" customHeight="1">
      <c r="A37" s="171"/>
      <c r="B37" s="171"/>
      <c r="C37" s="16" t="s">
        <v>172</v>
      </c>
      <c r="D37" s="11">
        <f t="shared" ref="D37:H38" si="2">D40</f>
        <v>473.3</v>
      </c>
      <c r="E37" s="11">
        <f t="shared" si="2"/>
        <v>3500</v>
      </c>
      <c r="F37" s="11">
        <f t="shared" si="2"/>
        <v>3500</v>
      </c>
      <c r="G37" s="11">
        <f t="shared" si="2"/>
        <v>3500</v>
      </c>
      <c r="H37" s="11">
        <f t="shared" si="2"/>
        <v>3500</v>
      </c>
    </row>
    <row r="38" spans="1:9" ht="41.25" customHeight="1">
      <c r="A38" s="172"/>
      <c r="B38" s="172"/>
      <c r="C38" s="16" t="s">
        <v>145</v>
      </c>
      <c r="D38" s="11">
        <f t="shared" si="2"/>
        <v>0</v>
      </c>
      <c r="E38" s="11">
        <f t="shared" si="2"/>
        <v>0</v>
      </c>
      <c r="F38" s="11">
        <f t="shared" si="2"/>
        <v>0</v>
      </c>
      <c r="G38" s="11">
        <f t="shared" si="2"/>
        <v>0</v>
      </c>
      <c r="H38" s="11">
        <f t="shared" si="2"/>
        <v>0</v>
      </c>
    </row>
    <row r="39" spans="1:9">
      <c r="A39" s="170" t="s">
        <v>166</v>
      </c>
      <c r="B39" s="170" t="s">
        <v>182</v>
      </c>
      <c r="C39" s="16" t="s">
        <v>341</v>
      </c>
      <c r="D39" s="11">
        <f>D40+D41</f>
        <v>473.3</v>
      </c>
      <c r="E39" s="11">
        <f>E40+E41</f>
        <v>3500</v>
      </c>
      <c r="F39" s="11">
        <f>F40+F41</f>
        <v>3500</v>
      </c>
      <c r="G39" s="11">
        <f>G40+G41</f>
        <v>3500</v>
      </c>
      <c r="H39" s="11">
        <f>H40+H41</f>
        <v>3500</v>
      </c>
    </row>
    <row r="40" spans="1:9" ht="42" customHeight="1">
      <c r="A40" s="171"/>
      <c r="B40" s="171"/>
      <c r="C40" s="16" t="s">
        <v>172</v>
      </c>
      <c r="D40" s="11">
        <f ca="1">'Табл. 4 по порядку'!E37</f>
        <v>473.3</v>
      </c>
      <c r="E40" s="11">
        <f ca="1">'Табл. 4 по порядку'!F37</f>
        <v>3500</v>
      </c>
      <c r="F40" s="11">
        <f ca="1">'Табл. 4 по порядку'!G37</f>
        <v>3500</v>
      </c>
      <c r="G40" s="11">
        <f ca="1">'Табл. 4 по порядку'!H37</f>
        <v>3500</v>
      </c>
      <c r="H40" s="11">
        <f ca="1">'Табл. 4 по порядку'!I37</f>
        <v>3500</v>
      </c>
    </row>
    <row r="41" spans="1:9" ht="43.5" customHeight="1">
      <c r="A41" s="172"/>
      <c r="B41" s="172"/>
      <c r="C41" s="16" t="s">
        <v>145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9" ht="21" customHeight="1">
      <c r="A42" s="170" t="s">
        <v>410</v>
      </c>
      <c r="B42" s="170" t="s">
        <v>188</v>
      </c>
      <c r="C42" s="16" t="s">
        <v>341</v>
      </c>
      <c r="D42" s="11">
        <f>D43+D44</f>
        <v>194396.25</v>
      </c>
      <c r="E42" s="11">
        <f>E43+E44</f>
        <v>262795</v>
      </c>
      <c r="F42" s="11">
        <f>F43+F44</f>
        <v>261795</v>
      </c>
      <c r="G42" s="11">
        <f>G43+G44</f>
        <v>261795</v>
      </c>
      <c r="H42" s="11">
        <f>H43+H44</f>
        <v>253795</v>
      </c>
      <c r="I42" s="78"/>
    </row>
    <row r="43" spans="1:9" ht="49.5" customHeight="1">
      <c r="A43" s="171"/>
      <c r="B43" s="171"/>
      <c r="C43" s="16" t="s">
        <v>172</v>
      </c>
      <c r="D43" s="11">
        <f>D46+D49+D52+D55+D58+D61+D64</f>
        <v>194396.25</v>
      </c>
      <c r="E43" s="11">
        <f>E46+E49+E52+E55+E58+E61+E64</f>
        <v>262795</v>
      </c>
      <c r="F43" s="11">
        <f>F46+F49+F52+F55+F58+F61+F64</f>
        <v>261795</v>
      </c>
      <c r="G43" s="11">
        <f>G46+G49+G52+G55+G58+G61+G64</f>
        <v>261795</v>
      </c>
      <c r="H43" s="11">
        <f>H46+H49+H52+H55+H58+H61+H64</f>
        <v>253795</v>
      </c>
    </row>
    <row r="44" spans="1:9" ht="39.75" customHeight="1">
      <c r="A44" s="172"/>
      <c r="B44" s="172"/>
      <c r="C44" s="16" t="s">
        <v>145</v>
      </c>
      <c r="D44" s="11">
        <f>D47+D50+D53+D56+D59+D62+D67</f>
        <v>0</v>
      </c>
      <c r="E44" s="11">
        <f>E47+E50+E53+E56+E59+E62+E67</f>
        <v>0</v>
      </c>
      <c r="F44" s="11">
        <f>F47+F50+F53+F56+F59+F62+F67</f>
        <v>0</v>
      </c>
      <c r="G44" s="11">
        <f>G47+G50+G53+G56+G59+G62+G67</f>
        <v>0</v>
      </c>
      <c r="H44" s="11">
        <f>H47+H50+H53+H56+H59+H62+H67</f>
        <v>0</v>
      </c>
    </row>
    <row r="45" spans="1:9" ht="21" customHeight="1">
      <c r="A45" s="170" t="s">
        <v>166</v>
      </c>
      <c r="B45" s="170" t="s">
        <v>344</v>
      </c>
      <c r="C45" s="16" t="s">
        <v>341</v>
      </c>
      <c r="D45" s="11">
        <f>D46+D47</f>
        <v>101107.6</v>
      </c>
      <c r="E45" s="11">
        <f>E46+E47</f>
        <v>160295</v>
      </c>
      <c r="F45" s="11">
        <f>F46+F47</f>
        <v>160295</v>
      </c>
      <c r="G45" s="11">
        <f>G46+G47</f>
        <v>160295</v>
      </c>
      <c r="H45" s="11">
        <f>H46+H47</f>
        <v>160295</v>
      </c>
    </row>
    <row r="46" spans="1:9" ht="42" customHeight="1">
      <c r="A46" s="171"/>
      <c r="B46" s="171"/>
      <c r="C46" s="16" t="s">
        <v>172</v>
      </c>
      <c r="D46" s="11">
        <f ca="1">'Табл. 4 по порядку'!E43</f>
        <v>101107.6</v>
      </c>
      <c r="E46" s="11">
        <f ca="1">'Табл. 4 по порядку'!F43</f>
        <v>160295</v>
      </c>
      <c r="F46" s="11">
        <f ca="1">'Табл. 4 по порядку'!G43</f>
        <v>160295</v>
      </c>
      <c r="G46" s="11">
        <f ca="1">'Табл. 4 по порядку'!H43</f>
        <v>160295</v>
      </c>
      <c r="H46" s="11">
        <f ca="1">'Табл. 4 по порядку'!I43</f>
        <v>160295</v>
      </c>
    </row>
    <row r="47" spans="1:9" ht="42.75" customHeight="1">
      <c r="A47" s="172"/>
      <c r="B47" s="172"/>
      <c r="C47" s="16" t="s">
        <v>145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1:9">
      <c r="A48" s="170" t="s">
        <v>168</v>
      </c>
      <c r="B48" s="170" t="s">
        <v>345</v>
      </c>
      <c r="C48" s="16" t="s">
        <v>341</v>
      </c>
      <c r="D48" s="11">
        <f ca="1">D49+D50</f>
        <v>44763</v>
      </c>
      <c r="E48" s="11">
        <f ca="1">E49+E50</f>
        <v>65000</v>
      </c>
      <c r="F48" s="11">
        <f ca="1">F49+F50</f>
        <v>65000</v>
      </c>
      <c r="G48" s="11">
        <f ca="1">G49+G50</f>
        <v>65000</v>
      </c>
      <c r="H48" s="11">
        <f ca="1">H49+H50</f>
        <v>65000</v>
      </c>
    </row>
    <row r="49" spans="1:8" ht="39.75" customHeight="1">
      <c r="A49" s="171"/>
      <c r="B49" s="171"/>
      <c r="C49" s="16" t="s">
        <v>172</v>
      </c>
      <c r="D49" s="11">
        <f ca="1">'Табл. 4 по порядку'!E46</f>
        <v>44763</v>
      </c>
      <c r="E49" s="11">
        <f ca="1">'Табл. 4 по порядку'!F46</f>
        <v>65000</v>
      </c>
      <c r="F49" s="11">
        <f ca="1">'Табл. 4 по порядку'!G46</f>
        <v>65000</v>
      </c>
      <c r="G49" s="11">
        <f ca="1">'Табл. 4 по порядку'!H46</f>
        <v>65000</v>
      </c>
      <c r="H49" s="11">
        <f ca="1">'Табл. 4 по порядку'!I46</f>
        <v>65000</v>
      </c>
    </row>
    <row r="50" spans="1:8" ht="44.25" customHeight="1">
      <c r="A50" s="172"/>
      <c r="B50" s="172"/>
      <c r="C50" s="16" t="s">
        <v>145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</row>
    <row r="51" spans="1:8">
      <c r="A51" s="170" t="s">
        <v>170</v>
      </c>
      <c r="B51" s="170" t="s">
        <v>346</v>
      </c>
      <c r="C51" s="16" t="s">
        <v>341</v>
      </c>
      <c r="D51" s="11">
        <f ca="1">D52+D53</f>
        <v>8000</v>
      </c>
      <c r="E51" s="11">
        <f ca="1">E52+E53</f>
        <v>8000</v>
      </c>
      <c r="F51" s="11">
        <f ca="1">F52+F53</f>
        <v>8000</v>
      </c>
      <c r="G51" s="11">
        <f ca="1">G52+G53</f>
        <v>8000</v>
      </c>
      <c r="H51" s="11">
        <f ca="1">H52+H53</f>
        <v>0</v>
      </c>
    </row>
    <row r="52" spans="1:8" ht="42" customHeight="1">
      <c r="A52" s="171"/>
      <c r="B52" s="171"/>
      <c r="C52" s="16" t="s">
        <v>172</v>
      </c>
      <c r="D52" s="11">
        <f ca="1">'Табл. 4 по порядку'!E49</f>
        <v>8000</v>
      </c>
      <c r="E52" s="11">
        <f ca="1">'Табл. 4 по порядку'!F49</f>
        <v>8000</v>
      </c>
      <c r="F52" s="11">
        <f ca="1">'Табл. 4 по порядку'!G49</f>
        <v>8000</v>
      </c>
      <c r="G52" s="11">
        <f ca="1">'Табл. 4 по порядку'!H49</f>
        <v>8000</v>
      </c>
      <c r="H52" s="11">
        <f ca="1">'Табл. 4 по порядку'!I49</f>
        <v>0</v>
      </c>
    </row>
    <row r="53" spans="1:8" ht="42.75" customHeight="1">
      <c r="A53" s="172"/>
      <c r="B53" s="172"/>
      <c r="C53" s="16" t="s">
        <v>145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>
      <c r="A54" s="170" t="s">
        <v>367</v>
      </c>
      <c r="B54" s="170" t="s">
        <v>450</v>
      </c>
      <c r="C54" s="16" t="s">
        <v>341</v>
      </c>
      <c r="D54" s="11">
        <f ca="1">D55+D56</f>
        <v>18346.099999999999</v>
      </c>
      <c r="E54" s="11">
        <f ca="1">E55+E56</f>
        <v>500</v>
      </c>
      <c r="F54" s="11">
        <f ca="1">F55+F56</f>
        <v>500</v>
      </c>
      <c r="G54" s="11">
        <f ca="1">G55+G56</f>
        <v>500</v>
      </c>
      <c r="H54" s="11">
        <f ca="1">H55+H56</f>
        <v>500</v>
      </c>
    </row>
    <row r="55" spans="1:8" ht="42" customHeight="1">
      <c r="A55" s="171"/>
      <c r="B55" s="171"/>
      <c r="C55" s="16" t="s">
        <v>172</v>
      </c>
      <c r="D55" s="11">
        <f ca="1">'Табл. 4 по порядку'!E52</f>
        <v>18346.099999999999</v>
      </c>
      <c r="E55" s="11">
        <f ca="1">'Табл. 4 по порядку'!F52</f>
        <v>500</v>
      </c>
      <c r="F55" s="11">
        <f ca="1">'Табл. 4 по порядку'!G52</f>
        <v>500</v>
      </c>
      <c r="G55" s="11">
        <f ca="1">'Табл. 4 по порядку'!H52</f>
        <v>500</v>
      </c>
      <c r="H55" s="11">
        <f ca="1">'Табл. 4 по порядку'!I52</f>
        <v>500</v>
      </c>
    </row>
    <row r="56" spans="1:8" ht="43.5" customHeight="1">
      <c r="A56" s="172"/>
      <c r="B56" s="172"/>
      <c r="C56" s="16" t="s">
        <v>145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1:8">
      <c r="A57" s="170" t="s">
        <v>403</v>
      </c>
      <c r="B57" s="170" t="s">
        <v>179</v>
      </c>
      <c r="C57" s="16" t="s">
        <v>341</v>
      </c>
      <c r="D57" s="11">
        <f ca="1">D58+D59</f>
        <v>14023.4</v>
      </c>
      <c r="E57" s="11">
        <f ca="1">E58+E59</f>
        <v>20000</v>
      </c>
      <c r="F57" s="11">
        <f ca="1">F58+F59</f>
        <v>20000</v>
      </c>
      <c r="G57" s="11">
        <f ca="1">G58+G59</f>
        <v>20000</v>
      </c>
      <c r="H57" s="11">
        <f ca="1">H58+H59</f>
        <v>20000</v>
      </c>
    </row>
    <row r="58" spans="1:8" ht="40.5" customHeight="1">
      <c r="A58" s="171"/>
      <c r="B58" s="171"/>
      <c r="C58" s="16" t="s">
        <v>172</v>
      </c>
      <c r="D58" s="11">
        <f ca="1">'Табл. 4 по порядку'!E56</f>
        <v>14023.4</v>
      </c>
      <c r="E58" s="11">
        <f ca="1">'Табл. 4 по порядку'!F56</f>
        <v>20000</v>
      </c>
      <c r="F58" s="11">
        <f ca="1">'Табл. 4 по порядку'!G56</f>
        <v>20000</v>
      </c>
      <c r="G58" s="11">
        <f ca="1">'Табл. 4 по порядку'!H56</f>
        <v>20000</v>
      </c>
      <c r="H58" s="11">
        <f ca="1">'Табл. 4 по порядку'!I56</f>
        <v>20000</v>
      </c>
    </row>
    <row r="59" spans="1:8" ht="39.75" customHeight="1">
      <c r="A59" s="172"/>
      <c r="B59" s="172"/>
      <c r="C59" s="16" t="s">
        <v>145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1:8">
      <c r="A60" s="170" t="s">
        <v>404</v>
      </c>
      <c r="B60" s="170" t="s">
        <v>186</v>
      </c>
      <c r="C60" s="16" t="s">
        <v>341</v>
      </c>
      <c r="D60" s="11">
        <f ca="1">D61+D62</f>
        <v>2085</v>
      </c>
      <c r="E60" s="11">
        <f ca="1">E61+E62</f>
        <v>3000</v>
      </c>
      <c r="F60" s="11">
        <f ca="1">F61+F62</f>
        <v>2000</v>
      </c>
      <c r="G60" s="11">
        <f ca="1">G61+G62</f>
        <v>2000</v>
      </c>
      <c r="H60" s="11">
        <f ca="1">H61+H62</f>
        <v>2000</v>
      </c>
    </row>
    <row r="61" spans="1:8" ht="40.5" customHeight="1">
      <c r="A61" s="171"/>
      <c r="B61" s="171"/>
      <c r="C61" s="18" t="s">
        <v>172</v>
      </c>
      <c r="D61" s="19">
        <f ca="1">'Табл. 4 по порядку'!E57</f>
        <v>2085</v>
      </c>
      <c r="E61" s="19">
        <f ca="1">'Табл. 4 по порядку'!F57</f>
        <v>3000</v>
      </c>
      <c r="F61" s="19">
        <f ca="1">'Табл. 4 по порядку'!G57</f>
        <v>2000</v>
      </c>
      <c r="G61" s="19">
        <f ca="1">'Табл. 4 по порядку'!H57</f>
        <v>2000</v>
      </c>
      <c r="H61" s="19">
        <f ca="1">'Табл. 4 по порядку'!I57</f>
        <v>2000</v>
      </c>
    </row>
    <row r="62" spans="1:8" ht="30" customHeight="1">
      <c r="A62" s="172"/>
      <c r="B62" s="171"/>
      <c r="C62" s="18" t="s">
        <v>145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</row>
    <row r="63" spans="1:8" ht="23.25" customHeight="1">
      <c r="A63" s="179" t="s">
        <v>405</v>
      </c>
      <c r="B63" s="66" t="s">
        <v>350</v>
      </c>
      <c r="C63" s="21" t="s">
        <v>341</v>
      </c>
      <c r="D63" s="19">
        <f ca="1">D64+D67</f>
        <v>6071.15</v>
      </c>
      <c r="E63" s="19">
        <f ca="1">E64+E67</f>
        <v>6000</v>
      </c>
      <c r="F63" s="19">
        <f ca="1">F64+F67</f>
        <v>6000</v>
      </c>
      <c r="G63" s="19">
        <f ca="1">G64+G67</f>
        <v>6000</v>
      </c>
      <c r="H63" s="19">
        <f ca="1">H64+H67</f>
        <v>6000</v>
      </c>
    </row>
    <row r="64" spans="1:8" ht="44.25" customHeight="1">
      <c r="A64" s="180"/>
      <c r="B64" s="73" t="s">
        <v>369</v>
      </c>
      <c r="C64" s="182" t="s">
        <v>172</v>
      </c>
      <c r="D64" s="176">
        <f ca="1">'Табл. 4 по порядку'!E60</f>
        <v>6071.15</v>
      </c>
      <c r="E64" s="176">
        <f ca="1">'Табл. 4 по порядку'!F60</f>
        <v>6000</v>
      </c>
      <c r="F64" s="176">
        <f ca="1">'Табл. 4 по порядку'!G60</f>
        <v>6000</v>
      </c>
      <c r="G64" s="176">
        <f ca="1">'Табл. 4 по порядку'!H60</f>
        <v>6000</v>
      </c>
      <c r="H64" s="176">
        <f ca="1">'Табл. 4 по порядку'!I60</f>
        <v>6000</v>
      </c>
    </row>
    <row r="65" spans="1:9" ht="14.25" customHeight="1">
      <c r="A65" s="180"/>
      <c r="B65" s="73" t="s">
        <v>362</v>
      </c>
      <c r="C65" s="183"/>
      <c r="D65" s="177"/>
      <c r="E65" s="177"/>
      <c r="F65" s="177"/>
      <c r="G65" s="177"/>
      <c r="H65" s="177"/>
    </row>
    <row r="66" spans="1:9">
      <c r="A66" s="180"/>
      <c r="B66" s="171" t="s">
        <v>361</v>
      </c>
      <c r="C66" s="184"/>
      <c r="D66" s="178"/>
      <c r="E66" s="178"/>
      <c r="F66" s="178"/>
      <c r="G66" s="178"/>
      <c r="H66" s="178"/>
    </row>
    <row r="67" spans="1:9" ht="40.5" customHeight="1">
      <c r="A67" s="181"/>
      <c r="B67" s="172"/>
      <c r="C67" s="22" t="s">
        <v>145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</row>
    <row r="68" spans="1:9">
      <c r="A68" s="170" t="s">
        <v>411</v>
      </c>
      <c r="B68" s="170" t="s">
        <v>368</v>
      </c>
      <c r="C68" s="16" t="s">
        <v>341</v>
      </c>
      <c r="D68" s="11">
        <f>D69+D70</f>
        <v>1877.8</v>
      </c>
      <c r="E68" s="11">
        <f>E69+E70</f>
        <v>1000</v>
      </c>
      <c r="F68" s="11">
        <f>F69+F70</f>
        <v>1000</v>
      </c>
      <c r="G68" s="11">
        <f>G69+G70</f>
        <v>1000</v>
      </c>
      <c r="H68" s="11">
        <f>H69+H70</f>
        <v>0</v>
      </c>
      <c r="I68" s="78"/>
    </row>
    <row r="69" spans="1:9" ht="42.75" customHeight="1">
      <c r="A69" s="171"/>
      <c r="B69" s="171"/>
      <c r="C69" s="16" t="s">
        <v>172</v>
      </c>
      <c r="D69" s="11">
        <f t="shared" ref="D69:H70" si="3">D72</f>
        <v>1877.8</v>
      </c>
      <c r="E69" s="11">
        <f t="shared" si="3"/>
        <v>1000</v>
      </c>
      <c r="F69" s="11">
        <f t="shared" si="3"/>
        <v>1000</v>
      </c>
      <c r="G69" s="11">
        <f t="shared" si="3"/>
        <v>1000</v>
      </c>
      <c r="H69" s="11">
        <f t="shared" si="3"/>
        <v>0</v>
      </c>
    </row>
    <row r="70" spans="1:9" ht="45.75" customHeight="1">
      <c r="A70" s="172"/>
      <c r="B70" s="172"/>
      <c r="C70" s="16" t="s">
        <v>145</v>
      </c>
      <c r="D70" s="11">
        <f t="shared" si="3"/>
        <v>0</v>
      </c>
      <c r="E70" s="11">
        <f t="shared" si="3"/>
        <v>0</v>
      </c>
      <c r="F70" s="11">
        <f t="shared" si="3"/>
        <v>0</v>
      </c>
      <c r="G70" s="11">
        <f t="shared" si="3"/>
        <v>0</v>
      </c>
      <c r="H70" s="11">
        <f t="shared" si="3"/>
        <v>0</v>
      </c>
    </row>
    <row r="71" spans="1:9" ht="15" customHeight="1">
      <c r="A71" s="170" t="s">
        <v>166</v>
      </c>
      <c r="B71" s="170" t="s">
        <v>445</v>
      </c>
      <c r="C71" s="43" t="s">
        <v>341</v>
      </c>
      <c r="D71" s="11">
        <f>D72+D73</f>
        <v>1877.8</v>
      </c>
      <c r="E71" s="11">
        <f>E72+E73</f>
        <v>1000</v>
      </c>
      <c r="F71" s="11">
        <f>F72+F73</f>
        <v>1000</v>
      </c>
      <c r="G71" s="11">
        <f>G72+G73</f>
        <v>1000</v>
      </c>
      <c r="H71" s="11">
        <f>H72+H73</f>
        <v>0</v>
      </c>
    </row>
    <row r="72" spans="1:9" ht="41.25" customHeight="1">
      <c r="A72" s="171"/>
      <c r="B72" s="171"/>
      <c r="C72" s="43" t="s">
        <v>172</v>
      </c>
      <c r="D72" s="11">
        <f ca="1">'Табл. 4 по порядку'!E68</f>
        <v>1877.8</v>
      </c>
      <c r="E72" s="11">
        <f ca="1">'Табл. 4 по порядку'!F68</f>
        <v>1000</v>
      </c>
      <c r="F72" s="11">
        <f ca="1">'Табл. 4 по порядку'!G68</f>
        <v>1000</v>
      </c>
      <c r="G72" s="11">
        <f ca="1">'Табл. 4 по порядку'!H68</f>
        <v>1000</v>
      </c>
      <c r="H72" s="11">
        <f ca="1">'Табл. 4 по порядку'!I68</f>
        <v>0</v>
      </c>
    </row>
    <row r="73" spans="1:9" ht="45.75" customHeight="1">
      <c r="A73" s="172"/>
      <c r="B73" s="172"/>
      <c r="C73" s="68" t="s">
        <v>145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9" ht="16.5" customHeight="1">
      <c r="A74" s="171" t="s">
        <v>412</v>
      </c>
      <c r="B74" s="171" t="s">
        <v>256</v>
      </c>
      <c r="C74" s="16" t="s">
        <v>341</v>
      </c>
      <c r="D74" s="11">
        <f>D75+D76</f>
        <v>400</v>
      </c>
      <c r="E74" s="11">
        <f>E75+E76</f>
        <v>2395</v>
      </c>
      <c r="F74" s="11">
        <f>F75+F76</f>
        <v>2395</v>
      </c>
      <c r="G74" s="11">
        <f>G75+G76</f>
        <v>0</v>
      </c>
      <c r="H74" s="11">
        <f>H75+H76</f>
        <v>0</v>
      </c>
      <c r="I74" s="78"/>
    </row>
    <row r="75" spans="1:9" ht="42" customHeight="1">
      <c r="A75" s="171"/>
      <c r="B75" s="171"/>
      <c r="C75" s="16" t="s">
        <v>172</v>
      </c>
      <c r="D75" s="11">
        <f t="shared" ref="D75:H76" si="4">D78+D81+D84+D87+D90</f>
        <v>400</v>
      </c>
      <c r="E75" s="11">
        <f t="shared" si="4"/>
        <v>2395</v>
      </c>
      <c r="F75" s="11">
        <f t="shared" si="4"/>
        <v>2395</v>
      </c>
      <c r="G75" s="11">
        <f t="shared" si="4"/>
        <v>0</v>
      </c>
      <c r="H75" s="11">
        <f t="shared" si="4"/>
        <v>0</v>
      </c>
    </row>
    <row r="76" spans="1:9" ht="41.25" customHeight="1">
      <c r="A76" s="171"/>
      <c r="B76" s="171"/>
      <c r="C76" s="16" t="s">
        <v>145</v>
      </c>
      <c r="D76" s="11">
        <f t="shared" si="4"/>
        <v>0</v>
      </c>
      <c r="E76" s="11">
        <f t="shared" si="4"/>
        <v>0</v>
      </c>
      <c r="F76" s="11">
        <f t="shared" si="4"/>
        <v>0</v>
      </c>
      <c r="G76" s="11">
        <f t="shared" si="4"/>
        <v>0</v>
      </c>
      <c r="H76" s="11">
        <f t="shared" si="4"/>
        <v>0</v>
      </c>
    </row>
    <row r="77" spans="1:9" ht="25.5" customHeight="1">
      <c r="A77" s="175" t="s">
        <v>166</v>
      </c>
      <c r="B77" s="175" t="s">
        <v>298</v>
      </c>
      <c r="C77" s="16" t="s">
        <v>341</v>
      </c>
      <c r="D77" s="11">
        <f>D78+D79</f>
        <v>170</v>
      </c>
      <c r="E77" s="11">
        <f>E78+E79</f>
        <v>1440</v>
      </c>
      <c r="F77" s="11">
        <f>F78+F79</f>
        <v>1440</v>
      </c>
      <c r="G77" s="11">
        <f>G78+G79</f>
        <v>0</v>
      </c>
      <c r="H77" s="11">
        <f>H78+H79</f>
        <v>0</v>
      </c>
    </row>
    <row r="78" spans="1:9" ht="42.75" customHeight="1">
      <c r="A78" s="175"/>
      <c r="B78" s="175"/>
      <c r="C78" s="16" t="s">
        <v>172</v>
      </c>
      <c r="D78" s="11">
        <f ca="1">'Табл. 4 по порядку'!E76</f>
        <v>170</v>
      </c>
      <c r="E78" s="11">
        <f ca="1">'Табл. 4 по порядку'!F76</f>
        <v>1440</v>
      </c>
      <c r="F78" s="11">
        <f ca="1">'Табл. 4 по порядку'!G76</f>
        <v>1440</v>
      </c>
      <c r="G78" s="11">
        <v>0</v>
      </c>
      <c r="H78" s="11">
        <f ca="1">'Табл. 4 по порядку'!I76</f>
        <v>0</v>
      </c>
    </row>
    <row r="79" spans="1:9" ht="41.25" customHeight="1">
      <c r="A79" s="175"/>
      <c r="B79" s="175"/>
      <c r="C79" s="16" t="s">
        <v>145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</row>
    <row r="80" spans="1:9" ht="19.5" customHeight="1">
      <c r="A80" s="175" t="s">
        <v>168</v>
      </c>
      <c r="B80" s="175" t="s">
        <v>462</v>
      </c>
      <c r="C80" s="16" t="s">
        <v>341</v>
      </c>
      <c r="D80" s="11">
        <f ca="1">D81+D82</f>
        <v>0</v>
      </c>
      <c r="E80" s="11">
        <f ca="1">E81+E82</f>
        <v>300</v>
      </c>
      <c r="F80" s="11">
        <f ca="1">F81+F82</f>
        <v>300</v>
      </c>
      <c r="G80" s="11">
        <f ca="1">G81+G82</f>
        <v>0</v>
      </c>
      <c r="H80" s="11">
        <f ca="1">H81+H82</f>
        <v>0</v>
      </c>
    </row>
    <row r="81" spans="1:8" ht="41.25" customHeight="1">
      <c r="A81" s="175"/>
      <c r="B81" s="175"/>
      <c r="C81" s="16" t="s">
        <v>172</v>
      </c>
      <c r="D81" s="11">
        <f ca="1">'Табл. 4 по порядку'!E82</f>
        <v>0</v>
      </c>
      <c r="E81" s="11">
        <f ca="1">'Табл. 4 по порядку'!F82</f>
        <v>300</v>
      </c>
      <c r="F81" s="11">
        <f ca="1">'Табл. 4 по порядку'!G82</f>
        <v>300</v>
      </c>
      <c r="G81" s="11">
        <f ca="1">'Табл. 4 по порядку'!H82</f>
        <v>0</v>
      </c>
      <c r="H81" s="11">
        <f ca="1">'Табл. 4 по порядку'!I82</f>
        <v>0</v>
      </c>
    </row>
    <row r="82" spans="1:8" ht="42" customHeight="1">
      <c r="A82" s="175"/>
      <c r="B82" s="175"/>
      <c r="C82" s="16" t="s">
        <v>145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</row>
    <row r="83" spans="1:8">
      <c r="A83" s="170" t="s">
        <v>170</v>
      </c>
      <c r="B83" s="170" t="s">
        <v>240</v>
      </c>
      <c r="C83" s="16" t="s">
        <v>341</v>
      </c>
      <c r="D83" s="11">
        <f ca="1">D84+D85</f>
        <v>15</v>
      </c>
      <c r="E83" s="11">
        <f ca="1">E84+E85</f>
        <v>15</v>
      </c>
      <c r="F83" s="11">
        <f ca="1">F84+F85</f>
        <v>15</v>
      </c>
      <c r="G83" s="11">
        <v>0</v>
      </c>
      <c r="H83" s="11">
        <v>0</v>
      </c>
    </row>
    <row r="84" spans="1:8" ht="44.25" customHeight="1">
      <c r="A84" s="171"/>
      <c r="B84" s="171"/>
      <c r="C84" s="16" t="s">
        <v>172</v>
      </c>
      <c r="D84" s="11">
        <f ca="1">'Табл. 4 по порядку'!E85</f>
        <v>15</v>
      </c>
      <c r="E84" s="11">
        <f ca="1">'Табл. 4 по порядку'!F85</f>
        <v>15</v>
      </c>
      <c r="F84" s="11">
        <f ca="1">'Табл. 4 по порядку'!G85</f>
        <v>15</v>
      </c>
      <c r="G84" s="11">
        <f ca="1">'Табл. 4 по порядку'!H85</f>
        <v>0</v>
      </c>
      <c r="H84" s="11">
        <f ca="1">'Табл. 4 по порядку'!I85</f>
        <v>0</v>
      </c>
    </row>
    <row r="85" spans="1:8" ht="43.5" customHeight="1">
      <c r="A85" s="172"/>
      <c r="B85" s="172"/>
      <c r="C85" s="16" t="s">
        <v>145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</row>
    <row r="86" spans="1:8">
      <c r="A86" s="170" t="s">
        <v>367</v>
      </c>
      <c r="B86" s="170" t="s">
        <v>316</v>
      </c>
      <c r="C86" s="16" t="s">
        <v>341</v>
      </c>
      <c r="D86" s="11">
        <f ca="1">D87+D88</f>
        <v>70</v>
      </c>
      <c r="E86" s="11">
        <f ca="1">E87+E88</f>
        <v>400</v>
      </c>
      <c r="F86" s="11">
        <f ca="1">F87+F88</f>
        <v>400</v>
      </c>
      <c r="G86" s="11">
        <f ca="1">G87+G88</f>
        <v>0</v>
      </c>
      <c r="H86" s="11">
        <f ca="1">H87+H88</f>
        <v>0</v>
      </c>
    </row>
    <row r="87" spans="1:8" ht="42" customHeight="1">
      <c r="A87" s="171"/>
      <c r="B87" s="171"/>
      <c r="C87" s="16" t="s">
        <v>172</v>
      </c>
      <c r="D87" s="11">
        <f ca="1">'Табл. 4 по порядку'!E88</f>
        <v>70</v>
      </c>
      <c r="E87" s="11">
        <f ca="1">'Табл. 4 по порядку'!F88</f>
        <v>400</v>
      </c>
      <c r="F87" s="11">
        <f ca="1">'Табл. 4 по порядку'!G88</f>
        <v>400</v>
      </c>
      <c r="G87" s="11">
        <f ca="1">'Табл. 4 по порядку'!H88</f>
        <v>0</v>
      </c>
      <c r="H87" s="11">
        <f ca="1">'Табл. 4 по порядку'!I88</f>
        <v>0</v>
      </c>
    </row>
    <row r="88" spans="1:8" ht="38.25" customHeight="1">
      <c r="A88" s="172"/>
      <c r="B88" s="172"/>
      <c r="C88" s="16" t="s">
        <v>145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</row>
    <row r="89" spans="1:8">
      <c r="A89" s="175" t="s">
        <v>403</v>
      </c>
      <c r="B89" s="175" t="s">
        <v>250</v>
      </c>
      <c r="C89" s="16" t="s">
        <v>341</v>
      </c>
      <c r="D89" s="11">
        <f ca="1">D90+D91</f>
        <v>145</v>
      </c>
      <c r="E89" s="11">
        <f ca="1">E90+E91</f>
        <v>240</v>
      </c>
      <c r="F89" s="11">
        <f ca="1">F90+F91</f>
        <v>240</v>
      </c>
      <c r="G89" s="11">
        <f ca="1">G90+G91</f>
        <v>0</v>
      </c>
      <c r="H89" s="11">
        <f ca="1">H90+H91</f>
        <v>0</v>
      </c>
    </row>
    <row r="90" spans="1:8" ht="43.5" customHeight="1">
      <c r="A90" s="175"/>
      <c r="B90" s="175"/>
      <c r="C90" s="16" t="s">
        <v>172</v>
      </c>
      <c r="D90" s="11">
        <f ca="1">'Табл. 4 по порядку'!E91</f>
        <v>145</v>
      </c>
      <c r="E90" s="11">
        <f ca="1">'Табл. 4 по порядку'!F91</f>
        <v>240</v>
      </c>
      <c r="F90" s="11">
        <f ca="1">'Табл. 4 по порядку'!G91</f>
        <v>240</v>
      </c>
      <c r="G90" s="11">
        <v>0</v>
      </c>
      <c r="H90" s="11">
        <f ca="1">'Табл. 4 по порядку'!I91</f>
        <v>0</v>
      </c>
    </row>
    <row r="91" spans="1:8" ht="43.5" customHeight="1">
      <c r="A91" s="175"/>
      <c r="B91" s="175"/>
      <c r="C91" s="16" t="s">
        <v>145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</row>
    <row r="92" spans="1:8" ht="20.25" customHeight="1">
      <c r="A92" s="175" t="s">
        <v>413</v>
      </c>
      <c r="B92" s="175" t="s">
        <v>255</v>
      </c>
      <c r="C92" s="16" t="s">
        <v>341</v>
      </c>
      <c r="D92" s="11">
        <f>D93+D94</f>
        <v>1000</v>
      </c>
      <c r="E92" s="11">
        <f>E93+E94</f>
        <v>1000</v>
      </c>
      <c r="F92" s="11">
        <f>F93+F94</f>
        <v>1000</v>
      </c>
      <c r="G92" s="11">
        <f>G93+G94</f>
        <v>1000</v>
      </c>
      <c r="H92" s="11">
        <f>H93+H94</f>
        <v>1000</v>
      </c>
    </row>
    <row r="93" spans="1:8" ht="41.25" customHeight="1">
      <c r="A93" s="175"/>
      <c r="B93" s="175"/>
      <c r="C93" s="16" t="s">
        <v>172</v>
      </c>
      <c r="D93" s="11">
        <f t="shared" ref="D93:H94" si="5">D96</f>
        <v>1000</v>
      </c>
      <c r="E93" s="11">
        <f t="shared" si="5"/>
        <v>1000</v>
      </c>
      <c r="F93" s="11">
        <f t="shared" si="5"/>
        <v>1000</v>
      </c>
      <c r="G93" s="11">
        <f t="shared" si="5"/>
        <v>1000</v>
      </c>
      <c r="H93" s="11">
        <f t="shared" si="5"/>
        <v>1000</v>
      </c>
    </row>
    <row r="94" spans="1:8" ht="40.5" customHeight="1">
      <c r="A94" s="175"/>
      <c r="B94" s="175"/>
      <c r="C94" s="16" t="s">
        <v>145</v>
      </c>
      <c r="D94" s="11">
        <f t="shared" si="5"/>
        <v>0</v>
      </c>
      <c r="E94" s="11">
        <f t="shared" si="5"/>
        <v>0</v>
      </c>
      <c r="F94" s="11">
        <f t="shared" si="5"/>
        <v>0</v>
      </c>
      <c r="G94" s="11">
        <f t="shared" si="5"/>
        <v>0</v>
      </c>
      <c r="H94" s="11">
        <f t="shared" si="5"/>
        <v>0</v>
      </c>
    </row>
    <row r="95" spans="1:8" ht="19.5" customHeight="1">
      <c r="A95" s="170" t="s">
        <v>166</v>
      </c>
      <c r="B95" s="170" t="s">
        <v>464</v>
      </c>
      <c r="C95" s="16" t="s">
        <v>341</v>
      </c>
      <c r="D95" s="11">
        <f>D96+D97</f>
        <v>1000</v>
      </c>
      <c r="E95" s="11">
        <f>E96+E97</f>
        <v>1000</v>
      </c>
      <c r="F95" s="11">
        <f>F96+F97</f>
        <v>1000</v>
      </c>
      <c r="G95" s="11">
        <f>G96+G97</f>
        <v>1000</v>
      </c>
      <c r="H95" s="11">
        <f>H96+H97</f>
        <v>1000</v>
      </c>
    </row>
    <row r="96" spans="1:8" ht="42.75" customHeight="1">
      <c r="A96" s="171"/>
      <c r="B96" s="171"/>
      <c r="C96" s="16" t="s">
        <v>172</v>
      </c>
      <c r="D96" s="11">
        <f ca="1">'Табл. 4 по порядку'!E97</f>
        <v>1000</v>
      </c>
      <c r="E96" s="11">
        <f ca="1">'Табл. 4 по порядку'!F97</f>
        <v>1000</v>
      </c>
      <c r="F96" s="11">
        <f ca="1">'Табл. 4 по порядку'!G97</f>
        <v>1000</v>
      </c>
      <c r="G96" s="11">
        <f ca="1">'Табл. 4 по порядку'!H97</f>
        <v>1000</v>
      </c>
      <c r="H96" s="11">
        <f ca="1">'Табл. 4 по порядку'!I97</f>
        <v>1000</v>
      </c>
    </row>
    <row r="97" spans="1:9" ht="42.75" customHeight="1">
      <c r="A97" s="172"/>
      <c r="B97" s="172"/>
      <c r="C97" s="16" t="s">
        <v>145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</row>
    <row r="98" spans="1:9">
      <c r="A98" s="170" t="s">
        <v>414</v>
      </c>
      <c r="B98" s="170" t="s">
        <v>321</v>
      </c>
      <c r="C98" s="16" t="s">
        <v>341</v>
      </c>
      <c r="D98" s="11">
        <f ca="1">D99+D100</f>
        <v>23228</v>
      </c>
      <c r="E98" s="11">
        <f ca="1">E99+E100</f>
        <v>23228</v>
      </c>
      <c r="F98" s="11">
        <f ca="1">F99+F100</f>
        <v>23228</v>
      </c>
      <c r="G98" s="11">
        <f ca="1">G99+G100</f>
        <v>23228</v>
      </c>
      <c r="H98" s="11">
        <f ca="1">H99+H100</f>
        <v>23228</v>
      </c>
      <c r="I98" s="78"/>
    </row>
    <row r="99" spans="1:9" ht="49.5" customHeight="1">
      <c r="A99" s="171"/>
      <c r="B99" s="171"/>
      <c r="C99" s="18" t="s">
        <v>172</v>
      </c>
      <c r="D99" s="19">
        <f ca="1">'Табл. 4 по порядку'!E101</f>
        <v>23228</v>
      </c>
      <c r="E99" s="19">
        <f ca="1">'Табл. 4 по порядку'!F101</f>
        <v>23228</v>
      </c>
      <c r="F99" s="19">
        <f ca="1">'Табл. 4 по порядку'!G101</f>
        <v>23228</v>
      </c>
      <c r="G99" s="19">
        <f ca="1">'Табл. 4 по порядку'!H101</f>
        <v>23228</v>
      </c>
      <c r="H99" s="19">
        <f ca="1">'Табл. 4 по порядку'!I101</f>
        <v>23228</v>
      </c>
    </row>
    <row r="100" spans="1:9" ht="42" customHeight="1">
      <c r="A100" s="172"/>
      <c r="B100" s="172"/>
      <c r="C100" s="18" t="s">
        <v>145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</row>
    <row r="101" spans="1:9">
      <c r="A101" s="170" t="s">
        <v>415</v>
      </c>
      <c r="B101" s="170" t="s">
        <v>325</v>
      </c>
      <c r="C101" s="18" t="s">
        <v>341</v>
      </c>
      <c r="D101" s="19">
        <f ca="1">D102+D103</f>
        <v>11061.6</v>
      </c>
      <c r="E101" s="19">
        <f ca="1">E102+E103</f>
        <v>10983</v>
      </c>
      <c r="F101" s="19">
        <f ca="1">F102+F103</f>
        <v>10983</v>
      </c>
      <c r="G101" s="19">
        <f ca="1">G102+G103</f>
        <v>10983</v>
      </c>
      <c r="H101" s="19">
        <f ca="1">H102+H103</f>
        <v>10983</v>
      </c>
      <c r="I101" s="78"/>
    </row>
    <row r="102" spans="1:9" ht="43.5" customHeight="1">
      <c r="A102" s="171"/>
      <c r="B102" s="171"/>
      <c r="C102" s="16" t="s">
        <v>172</v>
      </c>
      <c r="D102" s="11">
        <f ca="1">'Табл. 4 по порядку'!E103</f>
        <v>11061.6</v>
      </c>
      <c r="E102" s="11">
        <f ca="1">'Табл. 4 по порядку'!F103</f>
        <v>10983</v>
      </c>
      <c r="F102" s="11">
        <f ca="1">'Табл. 4 по порядку'!G103</f>
        <v>10983</v>
      </c>
      <c r="G102" s="11">
        <f ca="1">'Табл. 4 по порядку'!H103</f>
        <v>10983</v>
      </c>
      <c r="H102" s="11">
        <f ca="1">'Табл. 4 по порядку'!I103</f>
        <v>10983</v>
      </c>
    </row>
    <row r="103" spans="1:9" ht="44.25" customHeight="1">
      <c r="A103" s="172"/>
      <c r="B103" s="172"/>
      <c r="C103" s="16" t="s">
        <v>145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</row>
  </sheetData>
  <mergeCells count="76">
    <mergeCell ref="A83:A85"/>
    <mergeCell ref="B83:B85"/>
    <mergeCell ref="A86:A88"/>
    <mergeCell ref="B86:B88"/>
    <mergeCell ref="A89:A91"/>
    <mergeCell ref="B89:B91"/>
    <mergeCell ref="A98:A100"/>
    <mergeCell ref="B98:B100"/>
    <mergeCell ref="A101:A103"/>
    <mergeCell ref="B101:B103"/>
    <mergeCell ref="A92:A94"/>
    <mergeCell ref="B92:B94"/>
    <mergeCell ref="A95:A97"/>
    <mergeCell ref="B95:B97"/>
    <mergeCell ref="H64:H66"/>
    <mergeCell ref="B66:B67"/>
    <mergeCell ref="A68:A70"/>
    <mergeCell ref="B68:B70"/>
    <mergeCell ref="A63:A67"/>
    <mergeCell ref="C64:C66"/>
    <mergeCell ref="D64:D66"/>
    <mergeCell ref="E64:E66"/>
    <mergeCell ref="F64:F66"/>
    <mergeCell ref="G64:G66"/>
    <mergeCell ref="A57:A59"/>
    <mergeCell ref="B57:B59"/>
    <mergeCell ref="A60:A62"/>
    <mergeCell ref="B60:B62"/>
    <mergeCell ref="A80:A82"/>
    <mergeCell ref="B80:B82"/>
    <mergeCell ref="A74:A76"/>
    <mergeCell ref="B74:B76"/>
    <mergeCell ref="A77:A79"/>
    <mergeCell ref="B77:B79"/>
    <mergeCell ref="A18:A20"/>
    <mergeCell ref="B18:B20"/>
    <mergeCell ref="B71:B73"/>
    <mergeCell ref="A71:A73"/>
    <mergeCell ref="A48:A50"/>
    <mergeCell ref="B48:B50"/>
    <mergeCell ref="A51:A53"/>
    <mergeCell ref="B51:B53"/>
    <mergeCell ref="A54:A56"/>
    <mergeCell ref="B54:B56"/>
    <mergeCell ref="A36:A38"/>
    <mergeCell ref="B36:B38"/>
    <mergeCell ref="B21:B23"/>
    <mergeCell ref="A21:A23"/>
    <mergeCell ref="A24:A26"/>
    <mergeCell ref="B24:B26"/>
    <mergeCell ref="A27:A29"/>
    <mergeCell ref="B27:B29"/>
    <mergeCell ref="A33:A35"/>
    <mergeCell ref="B33:B35"/>
    <mergeCell ref="A30:A32"/>
    <mergeCell ref="B30:B32"/>
    <mergeCell ref="A6:A8"/>
    <mergeCell ref="B6:B8"/>
    <mergeCell ref="A9:A11"/>
    <mergeCell ref="B9:B11"/>
    <mergeCell ref="A12:A14"/>
    <mergeCell ref="B12:B14"/>
    <mergeCell ref="A15:A17"/>
    <mergeCell ref="B15:B17"/>
    <mergeCell ref="G1:H1"/>
    <mergeCell ref="A2:H2"/>
    <mergeCell ref="A4:A5"/>
    <mergeCell ref="B4:B5"/>
    <mergeCell ref="C4:C5"/>
    <mergeCell ref="D4:H4"/>
    <mergeCell ref="A45:A47"/>
    <mergeCell ref="B45:B47"/>
    <mergeCell ref="A39:A41"/>
    <mergeCell ref="B39:B41"/>
    <mergeCell ref="A42:A44"/>
    <mergeCell ref="B42:B44"/>
  </mergeCells>
  <phoneticPr fontId="0" type="noConversion"/>
  <pageMargins left="0.70866141732283472" right="0.70866141732283472" top="0.59055118110236227" bottom="0.59055118110236227" header="0.31496062992125984" footer="0.31496062992125984"/>
  <pageSetup paperSize="9" scale="91" firstPageNumber="186" orientation="landscape" useFirstPageNumber="1" verticalDpi="0" r:id="rId1"/>
  <headerFooter>
    <oddFooter>&amp;C&amp;P</oddFooter>
  </headerFooter>
  <rowBreaks count="6" manualBreakCount="6">
    <brk id="17" max="16383" man="1"/>
    <brk id="32" max="16383" man="1"/>
    <brk id="47" max="16383" man="1"/>
    <brk id="62" max="16383" man="1"/>
    <brk id="79" max="16383" man="1"/>
    <brk id="9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06"/>
  <sheetViews>
    <sheetView view="pageBreakPreview" zoomScaleNormal="80" zoomScalePageLayoutView="90" workbookViewId="0">
      <selection activeCell="F81" sqref="F81"/>
    </sheetView>
  </sheetViews>
  <sheetFormatPr defaultRowHeight="12.75"/>
  <cols>
    <col min="1" max="1" width="22.85546875" style="2" customWidth="1"/>
    <col min="2" max="2" width="20.7109375" style="2" customWidth="1"/>
    <col min="3" max="3" width="7" style="2" customWidth="1"/>
    <col min="4" max="5" width="6.85546875" style="2" customWidth="1"/>
    <col min="6" max="6" width="21.85546875" style="2" customWidth="1"/>
    <col min="7" max="7" width="12.28515625" style="2" customWidth="1"/>
    <col min="8" max="8" width="12.7109375" style="2" customWidth="1"/>
    <col min="9" max="9" width="11" style="2" customWidth="1"/>
    <col min="10" max="10" width="10.85546875" style="2" customWidth="1"/>
    <col min="11" max="11" width="11.7109375" style="2" customWidth="1"/>
    <col min="12" max="12" width="5.5703125" style="2" hidden="1" customWidth="1"/>
    <col min="13" max="13" width="9.140625" style="2"/>
    <col min="14" max="14" width="17" style="2" customWidth="1"/>
    <col min="15" max="16384" width="9.140625" style="2"/>
  </cols>
  <sheetData>
    <row r="1" spans="1:14" ht="12.75" customHeight="1">
      <c r="A1" s="32"/>
      <c r="B1" s="32"/>
      <c r="C1" s="32"/>
      <c r="D1" s="32"/>
      <c r="E1" s="32"/>
      <c r="F1" s="32"/>
      <c r="G1" s="32"/>
      <c r="H1" s="32"/>
      <c r="I1" s="32"/>
      <c r="J1" s="187" t="s">
        <v>147</v>
      </c>
      <c r="K1" s="187"/>
    </row>
    <row r="2" spans="1:14" ht="36" customHeight="1">
      <c r="A2" s="145" t="s">
        <v>148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4" ht="12.75" customHeight="1">
      <c r="A3" s="134" t="s">
        <v>153</v>
      </c>
      <c r="B3" s="134" t="s">
        <v>152</v>
      </c>
      <c r="C3" s="114" t="s">
        <v>125</v>
      </c>
      <c r="D3" s="116"/>
      <c r="E3" s="134" t="s">
        <v>274</v>
      </c>
      <c r="F3" s="134" t="s">
        <v>151</v>
      </c>
      <c r="G3" s="114" t="s">
        <v>149</v>
      </c>
      <c r="H3" s="115"/>
      <c r="I3" s="115"/>
      <c r="J3" s="115"/>
      <c r="K3" s="116"/>
    </row>
    <row r="4" spans="1:14" ht="110.25" customHeight="1">
      <c r="A4" s="135"/>
      <c r="B4" s="135"/>
      <c r="C4" s="3" t="s">
        <v>126</v>
      </c>
      <c r="D4" s="3" t="s">
        <v>150</v>
      </c>
      <c r="E4" s="135"/>
      <c r="F4" s="135"/>
      <c r="G4" s="3">
        <v>2014</v>
      </c>
      <c r="H4" s="3">
        <v>2015</v>
      </c>
      <c r="I4" s="3">
        <v>2016</v>
      </c>
      <c r="J4" s="3">
        <v>2017</v>
      </c>
      <c r="K4" s="3">
        <v>2018</v>
      </c>
    </row>
    <row r="5" spans="1:14" ht="68.25" customHeight="1">
      <c r="A5" s="31" t="s">
        <v>273</v>
      </c>
      <c r="B5" s="93" t="s">
        <v>154</v>
      </c>
      <c r="C5" s="31">
        <v>2014</v>
      </c>
      <c r="D5" s="31">
        <v>2018</v>
      </c>
      <c r="E5" s="31"/>
      <c r="F5" s="31"/>
      <c r="G5" s="49">
        <f>G6+G27+G31+G57+G61+G86+G92+G94</f>
        <v>480978.58299999998</v>
      </c>
      <c r="H5" s="49">
        <f>H6+H27+H31+H57+H61+H86+H92+H94</f>
        <v>391981.8</v>
      </c>
      <c r="I5" s="49">
        <f>I6+I27+I31+I57+I61+I86+I92+I94</f>
        <v>405886.8</v>
      </c>
      <c r="J5" s="49">
        <f>J6+J27+J31+J57+J61+J86+J92+J94</f>
        <v>382294.8</v>
      </c>
      <c r="K5" s="49">
        <f>K6+K27+K31+K57+K61+K86+K92+K94</f>
        <v>383821.8</v>
      </c>
      <c r="N5" s="94"/>
    </row>
    <row r="6" spans="1:14" s="32" customFormat="1" ht="24" customHeight="1">
      <c r="A6" s="134" t="s">
        <v>0</v>
      </c>
      <c r="B6" s="93" t="s">
        <v>341</v>
      </c>
      <c r="C6" s="31"/>
      <c r="D6" s="31"/>
      <c r="E6" s="31"/>
      <c r="F6" s="31"/>
      <c r="G6" s="49">
        <f>G7+G8</f>
        <v>248541.63300000003</v>
      </c>
      <c r="H6" s="49">
        <f>H7+H8</f>
        <v>87080.8</v>
      </c>
      <c r="I6" s="49">
        <f>I7+I8</f>
        <v>101985.8</v>
      </c>
      <c r="J6" s="49">
        <f>J7+J8</f>
        <v>80788.800000000003</v>
      </c>
      <c r="K6" s="49">
        <f>K7+K8</f>
        <v>91315.8</v>
      </c>
    </row>
    <row r="7" spans="1:14" s="32" customFormat="1" ht="66" customHeight="1">
      <c r="A7" s="154"/>
      <c r="B7" s="93" t="s">
        <v>155</v>
      </c>
      <c r="C7" s="31">
        <v>2014</v>
      </c>
      <c r="D7" s="31">
        <v>2018</v>
      </c>
      <c r="E7" s="31" t="s">
        <v>173</v>
      </c>
      <c r="F7" s="31"/>
      <c r="G7" s="49">
        <f>G10+G13+G14+G18+G20</f>
        <v>238364.90000000002</v>
      </c>
      <c r="H7" s="49">
        <f>H10+H13+H14+H18+H20</f>
        <v>51592</v>
      </c>
      <c r="I7" s="49">
        <f>I10+I13+I14+I18+I20</f>
        <v>63497</v>
      </c>
      <c r="J7" s="49">
        <f>J10+J13+J14+J18+J20</f>
        <v>45300</v>
      </c>
      <c r="K7" s="49">
        <f>K10+K13+K14+K18+K20</f>
        <v>55827</v>
      </c>
    </row>
    <row r="8" spans="1:14" ht="68.25" customHeight="1">
      <c r="A8" s="135"/>
      <c r="B8" s="81" t="s">
        <v>223</v>
      </c>
      <c r="C8" s="3">
        <v>2014</v>
      </c>
      <c r="D8" s="3">
        <v>2018</v>
      </c>
      <c r="E8" s="3" t="s">
        <v>173</v>
      </c>
      <c r="F8" s="3"/>
      <c r="G8" s="48">
        <f t="shared" ref="G8:L8" si="0">G11+G16+G22+G26</f>
        <v>10176.733</v>
      </c>
      <c r="H8" s="48">
        <f t="shared" si="0"/>
        <v>35488.800000000003</v>
      </c>
      <c r="I8" s="48">
        <f t="shared" si="0"/>
        <v>38488.800000000003</v>
      </c>
      <c r="J8" s="48">
        <f t="shared" si="0"/>
        <v>35488.800000000003</v>
      </c>
      <c r="K8" s="48">
        <f t="shared" si="0"/>
        <v>35488.800000000003</v>
      </c>
      <c r="L8" s="48">
        <f t="shared" si="0"/>
        <v>0</v>
      </c>
    </row>
    <row r="9" spans="1:14" ht="18.75" customHeight="1">
      <c r="A9" s="141" t="s">
        <v>275</v>
      </c>
      <c r="B9" s="96" t="s">
        <v>349</v>
      </c>
      <c r="C9" s="3"/>
      <c r="D9" s="3"/>
      <c r="E9" s="3" t="s">
        <v>173</v>
      </c>
      <c r="F9" s="3"/>
      <c r="G9" s="48"/>
      <c r="H9" s="48"/>
      <c r="I9" s="48"/>
      <c r="J9" s="48"/>
      <c r="K9" s="48"/>
    </row>
    <row r="10" spans="1:14" ht="73.5" customHeight="1">
      <c r="A10" s="155"/>
      <c r="B10" s="81" t="s">
        <v>155</v>
      </c>
      <c r="C10" s="3">
        <v>2014</v>
      </c>
      <c r="D10" s="3">
        <v>2018</v>
      </c>
      <c r="E10" s="3" t="s">
        <v>173</v>
      </c>
      <c r="F10" s="42" t="s">
        <v>380</v>
      </c>
      <c r="G10" s="48">
        <f ca="1">'Табл. 4 по порядку'!E18</f>
        <v>1095.4000000000001</v>
      </c>
      <c r="H10" s="48">
        <f ca="1">'Табл. 4 по порядку'!F18</f>
        <v>1000</v>
      </c>
      <c r="I10" s="48">
        <f ca="1">'Табл. 4 по порядку'!G18</f>
        <v>1000</v>
      </c>
      <c r="J10" s="48">
        <f ca="1">'Табл. 4 по порядку'!H18</f>
        <v>1000</v>
      </c>
      <c r="K10" s="48">
        <f ca="1">'Табл. 4 по порядку'!I18</f>
        <v>1000</v>
      </c>
    </row>
    <row r="11" spans="1:14" ht="77.25" customHeight="1">
      <c r="A11" s="142"/>
      <c r="B11" s="81" t="s">
        <v>223</v>
      </c>
      <c r="C11" s="3">
        <v>2014</v>
      </c>
      <c r="D11" s="3">
        <v>2018</v>
      </c>
      <c r="E11" s="3" t="s">
        <v>173</v>
      </c>
      <c r="F11" s="42"/>
      <c r="G11" s="48">
        <f ca="1">'Табл. 4 по порядку'!E19</f>
        <v>0</v>
      </c>
      <c r="H11" s="48">
        <f ca="1">'Табл. 4 по порядку'!F19</f>
        <v>3000</v>
      </c>
      <c r="I11" s="48">
        <f ca="1">'Табл. 4 по порядку'!G19</f>
        <v>3000</v>
      </c>
      <c r="J11" s="48">
        <f ca="1">'Табл. 4 по порядку'!H19</f>
        <v>0</v>
      </c>
      <c r="K11" s="48">
        <f ca="1">'Табл. 4 по порядку'!I19</f>
        <v>0</v>
      </c>
    </row>
    <row r="12" spans="1:14" ht="21" customHeight="1">
      <c r="A12" s="141" t="s">
        <v>174</v>
      </c>
      <c r="B12" s="96" t="s">
        <v>349</v>
      </c>
      <c r="C12" s="3"/>
      <c r="D12" s="3"/>
      <c r="E12" s="3" t="s">
        <v>173</v>
      </c>
      <c r="F12" s="42"/>
      <c r="G12" s="48">
        <f t="shared" ref="G12:L12" si="1">SUM(G13:G14)</f>
        <v>64769.5</v>
      </c>
      <c r="H12" s="48">
        <f t="shared" si="1"/>
        <v>50592</v>
      </c>
      <c r="I12" s="48">
        <f t="shared" si="1"/>
        <v>62497</v>
      </c>
      <c r="J12" s="48">
        <f t="shared" si="1"/>
        <v>44300</v>
      </c>
      <c r="K12" s="48">
        <f t="shared" si="1"/>
        <v>54827</v>
      </c>
      <c r="L12" s="48">
        <f t="shared" si="1"/>
        <v>0</v>
      </c>
    </row>
    <row r="13" spans="1:14" ht="21" customHeight="1">
      <c r="A13" s="155"/>
      <c r="B13" s="190" t="s">
        <v>155</v>
      </c>
      <c r="C13" s="3">
        <v>2014</v>
      </c>
      <c r="D13" s="3">
        <v>2018</v>
      </c>
      <c r="E13" s="3" t="s">
        <v>173</v>
      </c>
      <c r="F13" s="42" t="s">
        <v>355</v>
      </c>
      <c r="G13" s="48">
        <f ca="1">'Табл. 4 по порядку'!E21</f>
        <v>9911.7000000000007</v>
      </c>
      <c r="H13" s="48">
        <f ca="1">'Табл. 4 по порядку'!F21</f>
        <v>10527</v>
      </c>
      <c r="I13" s="48">
        <f ca="1">'Табл. 4 по порядку'!G21</f>
        <v>10527</v>
      </c>
      <c r="J13" s="48">
        <f ca="1">'Табл. 4 по порядку'!H21</f>
        <v>0</v>
      </c>
      <c r="K13" s="48">
        <f ca="1">'Табл. 4 по порядку'!I21</f>
        <v>10527</v>
      </c>
      <c r="L13" s="48">
        <f ca="1">'Табл. 4 по порядку'!J21</f>
        <v>0</v>
      </c>
    </row>
    <row r="14" spans="1:14" ht="49.5" customHeight="1">
      <c r="A14" s="142"/>
      <c r="B14" s="191"/>
      <c r="C14" s="3">
        <v>2014</v>
      </c>
      <c r="D14" s="3">
        <v>2018</v>
      </c>
      <c r="E14" s="3" t="s">
        <v>173</v>
      </c>
      <c r="F14" s="42" t="s">
        <v>472</v>
      </c>
      <c r="G14" s="48">
        <f ca="1">'Табл. 4 по порядку'!E22</f>
        <v>54857.8</v>
      </c>
      <c r="H14" s="48">
        <f ca="1">'Табл. 4 по порядку'!F22</f>
        <v>40065</v>
      </c>
      <c r="I14" s="48">
        <f ca="1">'Табл. 4 по порядку'!G22</f>
        <v>51970</v>
      </c>
      <c r="J14" s="48">
        <f ca="1">'Табл. 4 по порядку'!H22</f>
        <v>44300</v>
      </c>
      <c r="K14" s="48">
        <f ca="1">'Табл. 4 по порядку'!I22</f>
        <v>44300</v>
      </c>
    </row>
    <row r="15" spans="1:14" ht="18.75" customHeight="1">
      <c r="A15" s="134" t="s">
        <v>292</v>
      </c>
      <c r="B15" s="96" t="s">
        <v>349</v>
      </c>
      <c r="C15" s="3"/>
      <c r="D15" s="3"/>
      <c r="E15" s="3" t="s">
        <v>173</v>
      </c>
      <c r="F15" s="42"/>
      <c r="G15" s="48">
        <f ca="1">G16</f>
        <v>4593.1030000000001</v>
      </c>
      <c r="H15" s="48">
        <f ca="1">H16</f>
        <v>6000</v>
      </c>
      <c r="I15" s="48">
        <f ca="1">I16</f>
        <v>6000</v>
      </c>
      <c r="J15" s="48">
        <f ca="1">J16</f>
        <v>6000</v>
      </c>
      <c r="K15" s="48">
        <f ca="1">K16</f>
        <v>6000</v>
      </c>
    </row>
    <row r="16" spans="1:14" ht="78.75" customHeight="1">
      <c r="A16" s="135"/>
      <c r="B16" s="81" t="s">
        <v>223</v>
      </c>
      <c r="C16" s="45">
        <v>2014</v>
      </c>
      <c r="D16" s="45">
        <v>2018</v>
      </c>
      <c r="E16" s="45" t="s">
        <v>173</v>
      </c>
      <c r="F16" s="42" t="s">
        <v>381</v>
      </c>
      <c r="G16" s="48">
        <f ca="1">'Табл. 4 по порядку'!E24</f>
        <v>4593.1030000000001</v>
      </c>
      <c r="H16" s="48">
        <f ca="1">'Табл. 4 по порядку'!F24</f>
        <v>6000</v>
      </c>
      <c r="I16" s="48">
        <f ca="1">'Табл. 4 по порядку'!G24</f>
        <v>6000</v>
      </c>
      <c r="J16" s="48">
        <f ca="1">'Табл. 4 по порядку'!H24</f>
        <v>6000</v>
      </c>
      <c r="K16" s="48">
        <f ca="1">'Табл. 4 по порядку'!I24</f>
        <v>6000</v>
      </c>
      <c r="L16" s="48">
        <f ca="1">'Табл. 4 по порядку'!J24</f>
        <v>0</v>
      </c>
    </row>
    <row r="17" spans="1:12" ht="19.5" customHeight="1">
      <c r="A17" s="134" t="s">
        <v>471</v>
      </c>
      <c r="B17" s="96" t="s">
        <v>349</v>
      </c>
      <c r="C17" s="3"/>
      <c r="D17" s="3"/>
      <c r="E17" s="31" t="s">
        <v>173</v>
      </c>
      <c r="F17" s="77"/>
      <c r="G17" s="49">
        <f t="shared" ref="G17:L17" si="2">G18</f>
        <v>170000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0</v>
      </c>
      <c r="L17" s="49">
        <f t="shared" si="2"/>
        <v>0</v>
      </c>
    </row>
    <row r="18" spans="1:12" ht="75" customHeight="1">
      <c r="A18" s="135"/>
      <c r="B18" s="93" t="s">
        <v>155</v>
      </c>
      <c r="C18" s="31">
        <v>2014</v>
      </c>
      <c r="D18" s="31">
        <v>2018</v>
      </c>
      <c r="E18" s="31" t="s">
        <v>173</v>
      </c>
      <c r="F18" s="77" t="s">
        <v>452</v>
      </c>
      <c r="G18" s="49">
        <f ca="1">'Табл. 4 по порядку'!E26</f>
        <v>170000</v>
      </c>
      <c r="H18" s="49">
        <f ca="1">'Табл. 4 по порядку'!F26</f>
        <v>0</v>
      </c>
      <c r="I18" s="49">
        <f ca="1">'Табл. 4 по порядку'!G26</f>
        <v>0</v>
      </c>
      <c r="J18" s="49">
        <f ca="1">'Табл. 4 по порядку'!H26</f>
        <v>0</v>
      </c>
      <c r="K18" s="49">
        <f ca="1">'Табл. 4 по порядку'!I26</f>
        <v>0</v>
      </c>
    </row>
    <row r="19" spans="1:12" ht="18" customHeight="1">
      <c r="A19" s="134" t="s">
        <v>470</v>
      </c>
      <c r="B19" s="97" t="s">
        <v>349</v>
      </c>
      <c r="C19" s="31"/>
      <c r="D19" s="31"/>
      <c r="E19" s="3" t="s">
        <v>173</v>
      </c>
      <c r="F19" s="77"/>
      <c r="G19" s="49">
        <f ca="1">G20</f>
        <v>2500</v>
      </c>
      <c r="H19" s="49">
        <f ca="1">H20</f>
        <v>0</v>
      </c>
      <c r="I19" s="49">
        <f ca="1">I20</f>
        <v>0</v>
      </c>
      <c r="J19" s="49">
        <f ca="1">J20</f>
        <v>0</v>
      </c>
      <c r="K19" s="49">
        <f ca="1">K20</f>
        <v>0</v>
      </c>
    </row>
    <row r="20" spans="1:12" ht="117" customHeight="1">
      <c r="A20" s="135"/>
      <c r="B20" s="81" t="s">
        <v>155</v>
      </c>
      <c r="C20" s="3">
        <v>2014</v>
      </c>
      <c r="D20" s="3">
        <v>2018</v>
      </c>
      <c r="E20" s="3" t="s">
        <v>173</v>
      </c>
      <c r="F20" s="42" t="s">
        <v>452</v>
      </c>
      <c r="G20" s="48">
        <f ca="1">'Табл. 4 по порядку'!E28</f>
        <v>2500</v>
      </c>
      <c r="H20" s="48">
        <f ca="1">'Табл. 4 по порядку'!F28</f>
        <v>0</v>
      </c>
      <c r="I20" s="48">
        <f ca="1">'Табл. 4 по порядку'!G28</f>
        <v>0</v>
      </c>
      <c r="J20" s="48">
        <f ca="1">'Табл. 4 по порядку'!H28</f>
        <v>0</v>
      </c>
      <c r="K20" s="48">
        <f ca="1">'Табл. 4 по порядку'!I28</f>
        <v>0</v>
      </c>
    </row>
    <row r="21" spans="1:12" ht="15.75" customHeight="1">
      <c r="A21" s="134" t="s">
        <v>469</v>
      </c>
      <c r="B21" s="97" t="s">
        <v>349</v>
      </c>
      <c r="C21" s="3"/>
      <c r="D21" s="3"/>
      <c r="E21" s="50" t="s">
        <v>173</v>
      </c>
      <c r="F21" s="42"/>
      <c r="G21" s="48">
        <f ca="1">G22</f>
        <v>0</v>
      </c>
      <c r="H21" s="48">
        <f ca="1">H22</f>
        <v>26488.799999999999</v>
      </c>
      <c r="I21" s="48">
        <f ca="1">I22</f>
        <v>29488.799999999999</v>
      </c>
      <c r="J21" s="48">
        <f ca="1">J22</f>
        <v>29488.799999999999</v>
      </c>
      <c r="K21" s="48">
        <f ca="1">K22</f>
        <v>29488.799999999999</v>
      </c>
    </row>
    <row r="22" spans="1:12" ht="74.25" customHeight="1">
      <c r="A22" s="135"/>
      <c r="B22" s="81" t="s">
        <v>223</v>
      </c>
      <c r="C22" s="3">
        <v>2014</v>
      </c>
      <c r="D22" s="3">
        <v>2018</v>
      </c>
      <c r="E22" s="50" t="s">
        <v>173</v>
      </c>
      <c r="F22" s="42"/>
      <c r="G22" s="48">
        <f ca="1">'Табл. 4 по порядку'!E30</f>
        <v>0</v>
      </c>
      <c r="H22" s="48">
        <f ca="1">'Табл. 4 по порядку'!F30</f>
        <v>26488.799999999999</v>
      </c>
      <c r="I22" s="48">
        <f ca="1">'Табл. 4 по порядку'!G30</f>
        <v>29488.799999999999</v>
      </c>
      <c r="J22" s="48">
        <f ca="1">'Табл. 4 по порядку'!H30</f>
        <v>29488.799999999999</v>
      </c>
      <c r="K22" s="48">
        <f ca="1">'Табл. 4 по порядку'!I30</f>
        <v>29488.799999999999</v>
      </c>
    </row>
    <row r="23" spans="1:12" ht="19.5" customHeight="1">
      <c r="A23" s="113" t="s">
        <v>105</v>
      </c>
      <c r="B23" s="96" t="s">
        <v>349</v>
      </c>
      <c r="C23" s="3"/>
      <c r="D23" s="3"/>
      <c r="E23" s="3" t="s">
        <v>173</v>
      </c>
      <c r="F23" s="42"/>
      <c r="G23" s="48">
        <f ca="1">G24</f>
        <v>0</v>
      </c>
      <c r="H23" s="48">
        <f t="shared" ref="H23:K25" si="3">H24</f>
        <v>0</v>
      </c>
      <c r="I23" s="48">
        <f t="shared" si="3"/>
        <v>0</v>
      </c>
      <c r="J23" s="48">
        <f t="shared" si="3"/>
        <v>0</v>
      </c>
      <c r="K23" s="48">
        <f t="shared" si="3"/>
        <v>0</v>
      </c>
    </row>
    <row r="24" spans="1:12" ht="74.25" customHeight="1">
      <c r="A24" s="113"/>
      <c r="B24" s="81" t="s">
        <v>155</v>
      </c>
      <c r="C24" s="3">
        <v>2014</v>
      </c>
      <c r="D24" s="3">
        <v>2018</v>
      </c>
      <c r="E24" s="3" t="s">
        <v>173</v>
      </c>
      <c r="F24" s="42"/>
      <c r="G24" s="48">
        <f ca="1">'Табл. 4 по порядку'!E32</f>
        <v>0</v>
      </c>
      <c r="H24" s="48">
        <f ca="1">'Табл. 4 по порядку'!F32</f>
        <v>0</v>
      </c>
      <c r="I24" s="48">
        <f ca="1">'Табл. 4 по порядку'!G32</f>
        <v>0</v>
      </c>
      <c r="J24" s="48">
        <f ca="1">'Табл. 4 по порядку'!H32</f>
        <v>0</v>
      </c>
      <c r="K24" s="48">
        <f ca="1">'Табл. 4 по порядку'!I32</f>
        <v>0</v>
      </c>
    </row>
    <row r="25" spans="1:12" ht="22.5" customHeight="1">
      <c r="A25" s="113" t="s">
        <v>103</v>
      </c>
      <c r="B25" s="96" t="s">
        <v>349</v>
      </c>
      <c r="C25" s="3"/>
      <c r="D25" s="3"/>
      <c r="E25" s="3" t="s">
        <v>173</v>
      </c>
      <c r="F25" s="42"/>
      <c r="G25" s="48">
        <f ca="1">G26</f>
        <v>5583.63</v>
      </c>
      <c r="H25" s="48">
        <f t="shared" si="3"/>
        <v>0</v>
      </c>
      <c r="I25" s="48">
        <f t="shared" si="3"/>
        <v>0</v>
      </c>
      <c r="J25" s="48">
        <f t="shared" si="3"/>
        <v>0</v>
      </c>
      <c r="K25" s="48">
        <f t="shared" si="3"/>
        <v>0</v>
      </c>
    </row>
    <row r="26" spans="1:12" ht="68.25" customHeight="1">
      <c r="A26" s="113"/>
      <c r="B26" s="81" t="s">
        <v>223</v>
      </c>
      <c r="C26" s="3">
        <v>2014</v>
      </c>
      <c r="D26" s="3">
        <v>2018</v>
      </c>
      <c r="E26" s="3" t="s">
        <v>173</v>
      </c>
      <c r="F26" s="42"/>
      <c r="G26" s="48">
        <f ca="1">'Табл. 4 по порядку'!E34</f>
        <v>5583.63</v>
      </c>
      <c r="H26" s="48">
        <f ca="1">'Табл. 4 по порядку'!F34</f>
        <v>0</v>
      </c>
      <c r="I26" s="48">
        <f ca="1">'Табл. 4 по порядку'!G34</f>
        <v>0</v>
      </c>
      <c r="J26" s="48">
        <f ca="1">'Табл. 4 по порядку'!H34</f>
        <v>0</v>
      </c>
      <c r="K26" s="48">
        <f ca="1">'Табл. 4 по порядку'!I34</f>
        <v>0</v>
      </c>
    </row>
    <row r="27" spans="1:12" ht="20.25" customHeight="1">
      <c r="A27" s="134" t="s">
        <v>479</v>
      </c>
      <c r="B27" s="97" t="s">
        <v>349</v>
      </c>
      <c r="C27" s="3"/>
      <c r="D27" s="3"/>
      <c r="E27" s="3" t="s">
        <v>173</v>
      </c>
      <c r="F27" s="42"/>
      <c r="G27" s="48">
        <f>G28</f>
        <v>473.3</v>
      </c>
      <c r="H27" s="48">
        <f>H28</f>
        <v>3500</v>
      </c>
      <c r="I27" s="48">
        <f>I28</f>
        <v>3500</v>
      </c>
      <c r="J27" s="48">
        <f>J28</f>
        <v>3500</v>
      </c>
      <c r="K27" s="48">
        <f>K28</f>
        <v>3500</v>
      </c>
    </row>
    <row r="28" spans="1:12" ht="75.75" customHeight="1">
      <c r="A28" s="135"/>
      <c r="B28" s="81" t="s">
        <v>155</v>
      </c>
      <c r="C28" s="50">
        <v>2014</v>
      </c>
      <c r="D28" s="50">
        <v>2018</v>
      </c>
      <c r="E28" s="50" t="s">
        <v>173</v>
      </c>
      <c r="F28" s="80"/>
      <c r="G28" s="51">
        <f>G30</f>
        <v>473.3</v>
      </c>
      <c r="H28" s="51">
        <f>H30</f>
        <v>3500</v>
      </c>
      <c r="I28" s="51">
        <f>I30</f>
        <v>3500</v>
      </c>
      <c r="J28" s="51">
        <f>J30</f>
        <v>3500</v>
      </c>
      <c r="K28" s="51">
        <f>K30</f>
        <v>3500</v>
      </c>
    </row>
    <row r="29" spans="1:12" ht="19.5" customHeight="1">
      <c r="A29" s="141" t="s">
        <v>287</v>
      </c>
      <c r="B29" s="97" t="s">
        <v>349</v>
      </c>
      <c r="C29" s="50"/>
      <c r="D29" s="50"/>
      <c r="E29" s="3" t="s">
        <v>173</v>
      </c>
      <c r="F29" s="80"/>
      <c r="G29" s="51">
        <f>G30</f>
        <v>473.3</v>
      </c>
      <c r="H29" s="51">
        <f>H30</f>
        <v>3500</v>
      </c>
      <c r="I29" s="51">
        <f>I30</f>
        <v>3500</v>
      </c>
      <c r="J29" s="51">
        <f>J30</f>
        <v>3500</v>
      </c>
      <c r="K29" s="51">
        <f>K30</f>
        <v>3500</v>
      </c>
    </row>
    <row r="30" spans="1:12" ht="72" customHeight="1">
      <c r="A30" s="142"/>
      <c r="B30" s="89" t="s">
        <v>155</v>
      </c>
      <c r="C30" s="3">
        <v>2014</v>
      </c>
      <c r="D30" s="3">
        <v>2018</v>
      </c>
      <c r="E30" s="3" t="s">
        <v>173</v>
      </c>
      <c r="F30" s="42" t="s">
        <v>358</v>
      </c>
      <c r="G30" s="48">
        <f ca="1">'Табл. 4 по порядку'!E38</f>
        <v>473.3</v>
      </c>
      <c r="H30" s="48">
        <f ca="1">'Табл. 4 по порядку'!F38</f>
        <v>3500</v>
      </c>
      <c r="I30" s="48">
        <f ca="1">'Табл. 4 по порядку'!G38</f>
        <v>3500</v>
      </c>
      <c r="J30" s="48">
        <f ca="1">'Табл. 4 по порядку'!H38</f>
        <v>3500</v>
      </c>
      <c r="K30" s="48">
        <f ca="1">'Табл. 4 по порядку'!I38</f>
        <v>3500</v>
      </c>
    </row>
    <row r="31" spans="1:12" s="13" customFormat="1" ht="24" customHeight="1">
      <c r="A31" s="134" t="s">
        <v>478</v>
      </c>
      <c r="B31" s="97" t="s">
        <v>349</v>
      </c>
      <c r="C31" s="3">
        <v>2014</v>
      </c>
      <c r="D31" s="3">
        <v>2018</v>
      </c>
      <c r="E31" s="3" t="s">
        <v>173</v>
      </c>
      <c r="F31" s="42"/>
      <c r="G31" s="48">
        <f>G32+G33+G34</f>
        <v>194396.25</v>
      </c>
      <c r="H31" s="48">
        <f>H32+H33+H34</f>
        <v>262795</v>
      </c>
      <c r="I31" s="48">
        <f>I32+I33+I34</f>
        <v>261795</v>
      </c>
      <c r="J31" s="48">
        <f>J32+J33+J34</f>
        <v>261795</v>
      </c>
      <c r="K31" s="48">
        <f>K32+K33+K34</f>
        <v>253795</v>
      </c>
    </row>
    <row r="32" spans="1:12" s="13" customFormat="1" ht="70.5" customHeight="1">
      <c r="A32" s="154"/>
      <c r="B32" s="89" t="s">
        <v>155</v>
      </c>
      <c r="C32" s="3">
        <v>2014</v>
      </c>
      <c r="D32" s="3">
        <v>2018</v>
      </c>
      <c r="E32" s="3" t="s">
        <v>173</v>
      </c>
      <c r="F32" s="42"/>
      <c r="G32" s="48">
        <f>G36+G39+G48+G50+G53+G55+G45+G42</f>
        <v>166586</v>
      </c>
      <c r="H32" s="48">
        <f>H36+H39+H48+H50+H53+H55+H45+H42</f>
        <v>260935</v>
      </c>
      <c r="I32" s="48">
        <f>I36+I39+I48+I50+I53+I55+I45+I42</f>
        <v>260935</v>
      </c>
      <c r="J32" s="48">
        <f>J36+J39+J48+J50+J53+J55+J45+J42</f>
        <v>260935</v>
      </c>
      <c r="K32" s="48">
        <f>K36+K39+K48+K50+K53+K55+K45+K42</f>
        <v>252935</v>
      </c>
    </row>
    <row r="33" spans="1:12" s="13" customFormat="1" ht="78.75" customHeight="1">
      <c r="A33" s="154"/>
      <c r="B33" s="89" t="s">
        <v>295</v>
      </c>
      <c r="C33" s="3">
        <v>2014</v>
      </c>
      <c r="D33" s="3">
        <v>2018</v>
      </c>
      <c r="E33" s="3" t="s">
        <v>173</v>
      </c>
      <c r="F33" s="3"/>
      <c r="G33" s="48">
        <f t="shared" ref="G33:L33" si="4">G37+G40</f>
        <v>550</v>
      </c>
      <c r="H33" s="48">
        <f t="shared" si="4"/>
        <v>360</v>
      </c>
      <c r="I33" s="48">
        <f t="shared" si="4"/>
        <v>360</v>
      </c>
      <c r="J33" s="48">
        <f t="shared" si="4"/>
        <v>360</v>
      </c>
      <c r="K33" s="48">
        <f t="shared" si="4"/>
        <v>360</v>
      </c>
      <c r="L33" s="48">
        <f t="shared" si="4"/>
        <v>0</v>
      </c>
    </row>
    <row r="34" spans="1:12" s="13" customFormat="1" ht="54.75" customHeight="1">
      <c r="A34" s="135"/>
      <c r="B34" s="89" t="s">
        <v>223</v>
      </c>
      <c r="C34" s="3">
        <v>2014</v>
      </c>
      <c r="D34" s="3">
        <v>2018</v>
      </c>
      <c r="E34" s="3" t="s">
        <v>173</v>
      </c>
      <c r="F34" s="3"/>
      <c r="G34" s="48">
        <f t="shared" ref="G34:L34" si="5">G46+G43+G51+G56</f>
        <v>27260.25</v>
      </c>
      <c r="H34" s="48">
        <f t="shared" si="5"/>
        <v>1500</v>
      </c>
      <c r="I34" s="48">
        <f t="shared" si="5"/>
        <v>500</v>
      </c>
      <c r="J34" s="48">
        <f t="shared" si="5"/>
        <v>500</v>
      </c>
      <c r="K34" s="48">
        <f t="shared" si="5"/>
        <v>500</v>
      </c>
      <c r="L34" s="48">
        <f t="shared" si="5"/>
        <v>0</v>
      </c>
    </row>
    <row r="35" spans="1:12" s="13" customFormat="1" ht="23.25" customHeight="1">
      <c r="A35" s="134" t="s">
        <v>373</v>
      </c>
      <c r="B35" s="81" t="s">
        <v>349</v>
      </c>
      <c r="C35" s="3">
        <v>2014</v>
      </c>
      <c r="D35" s="3">
        <v>2018</v>
      </c>
      <c r="E35" s="3" t="s">
        <v>173</v>
      </c>
      <c r="F35" s="42"/>
      <c r="G35" s="48">
        <f>SUM(G36:G37)</f>
        <v>101107.6</v>
      </c>
      <c r="H35" s="48">
        <f>SUM(H36:H37)</f>
        <v>160295</v>
      </c>
      <c r="I35" s="48">
        <f>SUM(I36:I37)</f>
        <v>160295</v>
      </c>
      <c r="J35" s="48">
        <f>SUM(J36:J37)</f>
        <v>160295</v>
      </c>
      <c r="K35" s="48">
        <f>SUM(K36:K37)</f>
        <v>160295</v>
      </c>
    </row>
    <row r="36" spans="1:12" s="13" customFormat="1" ht="66.75" customHeight="1">
      <c r="A36" s="154"/>
      <c r="B36" s="89" t="s">
        <v>155</v>
      </c>
      <c r="C36" s="3">
        <v>2014</v>
      </c>
      <c r="D36" s="3">
        <v>2018</v>
      </c>
      <c r="E36" s="3" t="s">
        <v>173</v>
      </c>
      <c r="F36" s="42" t="s">
        <v>363</v>
      </c>
      <c r="G36" s="48">
        <f ca="1">'Табл. 4 по порядку'!E44</f>
        <v>100857.60000000001</v>
      </c>
      <c r="H36" s="48">
        <f ca="1">'Табл. 4 по порядку'!F44</f>
        <v>159935</v>
      </c>
      <c r="I36" s="48">
        <f ca="1">'Табл. 4 по порядку'!G44</f>
        <v>159935</v>
      </c>
      <c r="J36" s="48">
        <f ca="1">'Табл. 4 по порядку'!H44</f>
        <v>159935</v>
      </c>
      <c r="K36" s="48">
        <f ca="1">'Табл. 4 по порядку'!I44</f>
        <v>159935</v>
      </c>
    </row>
    <row r="37" spans="1:12" s="13" customFormat="1" ht="80.25" customHeight="1">
      <c r="A37" s="135"/>
      <c r="B37" s="89" t="s">
        <v>295</v>
      </c>
      <c r="C37" s="3">
        <v>2014</v>
      </c>
      <c r="D37" s="3">
        <v>2018</v>
      </c>
      <c r="E37" s="3" t="s">
        <v>173</v>
      </c>
      <c r="F37" s="42" t="s">
        <v>370</v>
      </c>
      <c r="G37" s="48">
        <f ca="1">'Табл. 4 по порядку'!E45</f>
        <v>250</v>
      </c>
      <c r="H37" s="48">
        <f ca="1">'Табл. 4 по порядку'!F45</f>
        <v>360</v>
      </c>
      <c r="I37" s="48">
        <f ca="1">'Табл. 4 по порядку'!G45</f>
        <v>360</v>
      </c>
      <c r="J37" s="48">
        <f ca="1">'Табл. 4 по порядку'!H45</f>
        <v>360</v>
      </c>
      <c r="K37" s="48">
        <f ca="1">'Табл. 4 по порядку'!I45</f>
        <v>360</v>
      </c>
    </row>
    <row r="38" spans="1:12" s="13" customFormat="1" ht="22.5" customHeight="1">
      <c r="A38" s="134" t="s">
        <v>372</v>
      </c>
      <c r="B38" s="81" t="s">
        <v>349</v>
      </c>
      <c r="C38" s="3"/>
      <c r="D38" s="3"/>
      <c r="E38" s="3" t="s">
        <v>173</v>
      </c>
      <c r="F38" s="42"/>
      <c r="G38" s="48">
        <f ca="1">G39+G40</f>
        <v>44763</v>
      </c>
      <c r="H38" s="48">
        <f ca="1">H39+H40</f>
        <v>65000</v>
      </c>
      <c r="I38" s="48">
        <f ca="1">I39+I40</f>
        <v>65000</v>
      </c>
      <c r="J38" s="48">
        <f ca="1">J39+J40</f>
        <v>65000</v>
      </c>
      <c r="K38" s="48">
        <f ca="1">K39+K40</f>
        <v>65000</v>
      </c>
    </row>
    <row r="39" spans="1:12" s="13" customFormat="1" ht="69" customHeight="1">
      <c r="A39" s="154"/>
      <c r="B39" s="89" t="s">
        <v>155</v>
      </c>
      <c r="C39" s="3">
        <v>2014</v>
      </c>
      <c r="D39" s="3">
        <v>2018</v>
      </c>
      <c r="E39" s="3" t="s">
        <v>173</v>
      </c>
      <c r="F39" s="42" t="s">
        <v>382</v>
      </c>
      <c r="G39" s="48">
        <f ca="1">'Табл. 4 по порядку'!E47</f>
        <v>44463</v>
      </c>
      <c r="H39" s="48">
        <f ca="1">'Табл. 4 по порядку'!F47</f>
        <v>65000</v>
      </c>
      <c r="I39" s="48">
        <f ca="1">'Табл. 4 по порядку'!G47</f>
        <v>65000</v>
      </c>
      <c r="J39" s="48">
        <f ca="1">'Табл. 4 по порядку'!H47</f>
        <v>65000</v>
      </c>
      <c r="K39" s="48">
        <f ca="1">'Табл. 4 по порядку'!I47</f>
        <v>65000</v>
      </c>
    </row>
    <row r="40" spans="1:12" s="13" customFormat="1" ht="79.5" customHeight="1">
      <c r="A40" s="135"/>
      <c r="B40" s="89" t="s">
        <v>295</v>
      </c>
      <c r="C40" s="3">
        <v>2014</v>
      </c>
      <c r="D40" s="3">
        <v>2018</v>
      </c>
      <c r="E40" s="3" t="s">
        <v>173</v>
      </c>
      <c r="F40" s="42" t="s">
        <v>383</v>
      </c>
      <c r="G40" s="48">
        <f ca="1">'Табл. 4 по порядку'!E48</f>
        <v>300</v>
      </c>
      <c r="H40" s="48">
        <f ca="1">'Табл. 4 по порядку'!F48</f>
        <v>0</v>
      </c>
      <c r="I40" s="48">
        <f ca="1">'Табл. 4 по порядку'!G48</f>
        <v>0</v>
      </c>
      <c r="J40" s="48">
        <f ca="1">'Табл. 4 по порядку'!H48</f>
        <v>0</v>
      </c>
      <c r="K40" s="48">
        <f ca="1">'Табл. 4 по порядку'!I48</f>
        <v>0</v>
      </c>
    </row>
    <row r="41" spans="1:12" s="13" customFormat="1" ht="18.75" customHeight="1">
      <c r="A41" s="141" t="s">
        <v>375</v>
      </c>
      <c r="B41" s="97" t="s">
        <v>349</v>
      </c>
      <c r="C41" s="3"/>
      <c r="D41" s="3"/>
      <c r="E41" s="3" t="s">
        <v>173</v>
      </c>
      <c r="F41" s="42"/>
      <c r="G41" s="48">
        <f ca="1">SUM(G42:G43)</f>
        <v>8000</v>
      </c>
      <c r="H41" s="48">
        <f ca="1">SUM(H42:H43)</f>
        <v>8000</v>
      </c>
      <c r="I41" s="48">
        <f ca="1">SUM(I42:I43)</f>
        <v>8000</v>
      </c>
      <c r="J41" s="48">
        <f ca="1">SUM(J42:J43)</f>
        <v>8000</v>
      </c>
      <c r="K41" s="48">
        <f ca="1">SUM(K42:K43)</f>
        <v>0</v>
      </c>
    </row>
    <row r="42" spans="1:12" s="13" customFormat="1" ht="71.25" customHeight="1">
      <c r="A42" s="155"/>
      <c r="B42" s="89" t="s">
        <v>155</v>
      </c>
      <c r="C42" s="3">
        <v>2014</v>
      </c>
      <c r="D42" s="3">
        <v>2018</v>
      </c>
      <c r="E42" s="3" t="s">
        <v>173</v>
      </c>
      <c r="F42" s="42"/>
      <c r="G42" s="48">
        <f ca="1">'Табл. 4 по порядку'!E50</f>
        <v>0</v>
      </c>
      <c r="H42" s="48">
        <f ca="1">'Табл. 4 по порядку'!F50</f>
        <v>8000</v>
      </c>
      <c r="I42" s="48">
        <f ca="1">'Табл. 4 по порядку'!G50</f>
        <v>8000</v>
      </c>
      <c r="J42" s="48">
        <f ca="1">'Табл. 4 по порядку'!H50</f>
        <v>8000</v>
      </c>
      <c r="K42" s="48">
        <f ca="1">'Табл. 4 по порядку'!I50</f>
        <v>0</v>
      </c>
    </row>
    <row r="43" spans="1:12" s="13" customFormat="1" ht="66.75" customHeight="1">
      <c r="A43" s="142"/>
      <c r="B43" s="81" t="s">
        <v>223</v>
      </c>
      <c r="C43" s="3">
        <v>2014</v>
      </c>
      <c r="D43" s="3">
        <v>2018</v>
      </c>
      <c r="E43" s="3" t="s">
        <v>173</v>
      </c>
      <c r="F43" s="42"/>
      <c r="G43" s="48">
        <f ca="1">'Табл. 4 по порядку'!E51</f>
        <v>8000</v>
      </c>
      <c r="H43" s="48">
        <f ca="1">'Табл. 4 по порядку'!F51</f>
        <v>0</v>
      </c>
      <c r="I43" s="48">
        <f ca="1">'Табл. 4 по порядку'!G51</f>
        <v>0</v>
      </c>
      <c r="J43" s="48">
        <f ca="1">'Табл. 4 по порядку'!H51</f>
        <v>0</v>
      </c>
      <c r="K43" s="48">
        <f ca="1">'Табл. 4 по порядку'!I51</f>
        <v>0</v>
      </c>
    </row>
    <row r="44" spans="1:12" s="13" customFormat="1" ht="19.5" customHeight="1">
      <c r="A44" s="134" t="s">
        <v>374</v>
      </c>
      <c r="B44" s="81" t="s">
        <v>349</v>
      </c>
      <c r="C44" s="3"/>
      <c r="D44" s="3"/>
      <c r="E44" s="3"/>
      <c r="F44" s="42"/>
      <c r="G44" s="48">
        <f ca="1">SUM(G45:G46)</f>
        <v>18346.099999999999</v>
      </c>
      <c r="H44" s="48">
        <f ca="1">SUM(H45:H46)</f>
        <v>500</v>
      </c>
      <c r="I44" s="48">
        <f ca="1">SUM(I45:I46)</f>
        <v>500</v>
      </c>
      <c r="J44" s="48">
        <f ca="1">SUM(J45:J46)</f>
        <v>500</v>
      </c>
      <c r="K44" s="48">
        <f ca="1">SUM(K45:K46)</f>
        <v>500</v>
      </c>
    </row>
    <row r="45" spans="1:12" s="13" customFormat="1" ht="66" customHeight="1">
      <c r="A45" s="154"/>
      <c r="B45" s="89" t="s">
        <v>155</v>
      </c>
      <c r="C45" s="3">
        <v>2014</v>
      </c>
      <c r="D45" s="3">
        <v>2018</v>
      </c>
      <c r="E45" s="3" t="s">
        <v>173</v>
      </c>
      <c r="F45" s="42"/>
      <c r="G45" s="48">
        <f ca="1">'Табл. 4 по порядку'!E53</f>
        <v>657.1</v>
      </c>
      <c r="H45" s="48">
        <f ca="1">'Табл. 4 по порядку'!F53</f>
        <v>500</v>
      </c>
      <c r="I45" s="48">
        <f ca="1">'Табл. 4 по порядку'!G53</f>
        <v>500</v>
      </c>
      <c r="J45" s="48">
        <f ca="1">'Табл. 4 по порядку'!H53</f>
        <v>500</v>
      </c>
      <c r="K45" s="48">
        <f ca="1">'Табл. 4 по порядку'!I53</f>
        <v>500</v>
      </c>
      <c r="L45" s="48">
        <f ca="1">'Табл. 4 по порядку'!J53</f>
        <v>0</v>
      </c>
    </row>
    <row r="46" spans="1:12" s="13" customFormat="1" ht="66.75" customHeight="1">
      <c r="A46" s="135"/>
      <c r="B46" s="89" t="s">
        <v>223</v>
      </c>
      <c r="C46" s="3">
        <v>2014</v>
      </c>
      <c r="D46" s="3">
        <v>2018</v>
      </c>
      <c r="E46" s="3"/>
      <c r="F46" s="42"/>
      <c r="G46" s="48">
        <f ca="1">'Табл. 4 по порядку'!E54</f>
        <v>17689</v>
      </c>
      <c r="H46" s="48">
        <f ca="1">'Табл. 4 по порядку'!F54</f>
        <v>0</v>
      </c>
      <c r="I46" s="48">
        <f ca="1">'Табл. 4 по порядку'!G54</f>
        <v>0</v>
      </c>
      <c r="J46" s="48">
        <f ca="1">'Табл. 4 по порядку'!H54</f>
        <v>0</v>
      </c>
      <c r="K46" s="48">
        <f ca="1">'Табл. 4 по порядку'!I54</f>
        <v>0</v>
      </c>
    </row>
    <row r="47" spans="1:12" s="13" customFormat="1" ht="18" customHeight="1">
      <c r="A47" s="134" t="s">
        <v>376</v>
      </c>
      <c r="B47" s="97" t="s">
        <v>349</v>
      </c>
      <c r="C47" s="3"/>
      <c r="D47" s="3"/>
      <c r="E47" s="3" t="s">
        <v>173</v>
      </c>
      <c r="F47" s="42"/>
      <c r="G47" s="48">
        <f ca="1">G48</f>
        <v>14023.4</v>
      </c>
      <c r="H47" s="48">
        <f ca="1">H48</f>
        <v>20000</v>
      </c>
      <c r="I47" s="48">
        <f ca="1">I48</f>
        <v>20000</v>
      </c>
      <c r="J47" s="48">
        <f ca="1">J48</f>
        <v>20000</v>
      </c>
      <c r="K47" s="48">
        <f ca="1">K48</f>
        <v>20000</v>
      </c>
    </row>
    <row r="48" spans="1:12" s="13" customFormat="1" ht="67.5" customHeight="1">
      <c r="A48" s="135"/>
      <c r="B48" s="89" t="s">
        <v>155</v>
      </c>
      <c r="C48" s="3">
        <v>2014</v>
      </c>
      <c r="D48" s="3">
        <v>2018</v>
      </c>
      <c r="E48" s="3" t="s">
        <v>173</v>
      </c>
      <c r="F48" s="42"/>
      <c r="G48" s="48">
        <f ca="1">'Табл. 4 по порядку'!E56</f>
        <v>14023.4</v>
      </c>
      <c r="H48" s="48">
        <f ca="1">'Табл. 4 по порядку'!F56</f>
        <v>20000</v>
      </c>
      <c r="I48" s="48">
        <f ca="1">'Табл. 4 по порядку'!G56</f>
        <v>20000</v>
      </c>
      <c r="J48" s="48">
        <f ca="1">'Табл. 4 по порядку'!H56</f>
        <v>20000</v>
      </c>
      <c r="K48" s="48">
        <f ca="1">'Табл. 4 по порядку'!I56</f>
        <v>20000</v>
      </c>
      <c r="L48" s="48">
        <f ca="1">'Табл. 4 по порядку'!J56</f>
        <v>0</v>
      </c>
    </row>
    <row r="49" spans="1:12" s="13" customFormat="1" ht="19.5" customHeight="1">
      <c r="A49" s="190" t="s">
        <v>377</v>
      </c>
      <c r="B49" s="97" t="s">
        <v>349</v>
      </c>
      <c r="C49" s="3"/>
      <c r="D49" s="3"/>
      <c r="E49" s="31" t="s">
        <v>173</v>
      </c>
      <c r="F49" s="42"/>
      <c r="G49" s="48">
        <f ca="1">G50+G51</f>
        <v>2085</v>
      </c>
      <c r="H49" s="48">
        <f ca="1">H50+H51</f>
        <v>3000</v>
      </c>
      <c r="I49" s="48">
        <f ca="1">I50+I51</f>
        <v>2000</v>
      </c>
      <c r="J49" s="48">
        <f ca="1">J50+J51</f>
        <v>2000</v>
      </c>
      <c r="K49" s="48">
        <f ca="1">K50+K51</f>
        <v>2000</v>
      </c>
      <c r="L49" s="69"/>
    </row>
    <row r="50" spans="1:12" s="13" customFormat="1" ht="68.25" customHeight="1">
      <c r="A50" s="192"/>
      <c r="B50" s="89" t="s">
        <v>155</v>
      </c>
      <c r="C50" s="3">
        <v>2014</v>
      </c>
      <c r="D50" s="3">
        <v>2018</v>
      </c>
      <c r="E50" s="3" t="s">
        <v>173</v>
      </c>
      <c r="F50" s="42"/>
      <c r="G50" s="48">
        <f ca="1">'Табл. 4 по порядку'!E58</f>
        <v>2085</v>
      </c>
      <c r="H50" s="48">
        <f ca="1">'Табл. 4 по порядку'!F58</f>
        <v>2000</v>
      </c>
      <c r="I50" s="48">
        <f ca="1">'Табл. 4 по порядку'!G58</f>
        <v>2000</v>
      </c>
      <c r="J50" s="48">
        <f ca="1">'Табл. 4 по порядку'!H58</f>
        <v>2000</v>
      </c>
      <c r="K50" s="48">
        <f ca="1">'Табл. 4 по порядку'!I58</f>
        <v>2000</v>
      </c>
    </row>
    <row r="51" spans="1:12" s="13" customFormat="1" ht="52.5" customHeight="1">
      <c r="A51" s="191"/>
      <c r="B51" s="98" t="s">
        <v>223</v>
      </c>
      <c r="C51" s="3">
        <v>2014</v>
      </c>
      <c r="D51" s="3">
        <v>2018</v>
      </c>
      <c r="E51" s="3" t="s">
        <v>173</v>
      </c>
      <c r="F51" s="87"/>
      <c r="G51" s="88">
        <f ca="1">'Табл. 4 по порядку'!E59</f>
        <v>0</v>
      </c>
      <c r="H51" s="88">
        <f ca="1">'Табл. 4 по порядку'!F59</f>
        <v>1000</v>
      </c>
      <c r="I51" s="88">
        <f ca="1">'Табл. 4 по порядку'!G59</f>
        <v>0</v>
      </c>
      <c r="J51" s="88">
        <f ca="1">'Табл. 4 по порядку'!H59</f>
        <v>0</v>
      </c>
      <c r="K51" s="88">
        <f ca="1">'Табл. 4 по порядку'!I59</f>
        <v>0</v>
      </c>
    </row>
    <row r="52" spans="1:12" s="13" customFormat="1" ht="16.5" customHeight="1">
      <c r="A52" s="30" t="s">
        <v>348</v>
      </c>
      <c r="B52" s="97" t="s">
        <v>349</v>
      </c>
      <c r="C52" s="67"/>
      <c r="D52" s="67"/>
      <c r="E52" s="31" t="s">
        <v>173</v>
      </c>
      <c r="F52" s="76"/>
      <c r="G52" s="49">
        <f ca="1">SUM(G53:G56)</f>
        <v>6071.15</v>
      </c>
      <c r="H52" s="49">
        <f ca="1">SUM(H53:H56)</f>
        <v>6000</v>
      </c>
      <c r="I52" s="49">
        <f ca="1">SUM(I53:I56)</f>
        <v>6000</v>
      </c>
      <c r="J52" s="49">
        <f ca="1">SUM(J53:J56)</f>
        <v>6000</v>
      </c>
      <c r="K52" s="49">
        <f ca="1">SUM(K53:K56)</f>
        <v>6000</v>
      </c>
    </row>
    <row r="53" spans="1:12" s="13" customFormat="1" ht="18.75" customHeight="1">
      <c r="A53" s="85" t="s">
        <v>350</v>
      </c>
      <c r="B53" s="185" t="s">
        <v>155</v>
      </c>
      <c r="C53" s="134">
        <v>2014</v>
      </c>
      <c r="D53" s="134"/>
      <c r="E53" s="134" t="s">
        <v>173</v>
      </c>
      <c r="F53" s="166"/>
      <c r="G53" s="188">
        <f ca="1">'Табл. 4 по порядку'!E61</f>
        <v>4000</v>
      </c>
      <c r="H53" s="188">
        <f ca="1">'Табл. 4 по порядку'!F61</f>
        <v>5000</v>
      </c>
      <c r="I53" s="188">
        <f ca="1">'Табл. 4 по порядку'!G61</f>
        <v>5000</v>
      </c>
      <c r="J53" s="188">
        <f ca="1">'Табл. 4 по порядку'!H61</f>
        <v>5000</v>
      </c>
      <c r="K53" s="188">
        <f ca="1">'Табл. 4 по порядку'!I61</f>
        <v>5000</v>
      </c>
    </row>
    <row r="54" spans="1:12" s="13" customFormat="1" ht="52.5" customHeight="1">
      <c r="A54" s="83" t="s">
        <v>369</v>
      </c>
      <c r="B54" s="186"/>
      <c r="C54" s="154"/>
      <c r="D54" s="154"/>
      <c r="E54" s="154"/>
      <c r="F54" s="189"/>
      <c r="G54" s="188"/>
      <c r="H54" s="188"/>
      <c r="I54" s="188"/>
      <c r="J54" s="188"/>
      <c r="K54" s="188"/>
    </row>
    <row r="55" spans="1:12" s="13" customFormat="1" ht="15" customHeight="1">
      <c r="A55" s="83" t="s">
        <v>378</v>
      </c>
      <c r="B55" s="86"/>
      <c r="C55" s="135"/>
      <c r="D55" s="135"/>
      <c r="E55" s="135"/>
      <c r="F55" s="167"/>
      <c r="G55" s="84">
        <f ca="1">'Табл. 4 по порядку'!E63</f>
        <v>499.9</v>
      </c>
      <c r="H55" s="84">
        <f ca="1">'Табл. 4 по порядку'!F63</f>
        <v>500</v>
      </c>
      <c r="I55" s="84">
        <f ca="1">'Табл. 4 по порядку'!G63</f>
        <v>500</v>
      </c>
      <c r="J55" s="84">
        <f ca="1">'Табл. 4 по порядку'!H63</f>
        <v>500</v>
      </c>
      <c r="K55" s="84">
        <f ca="1">'Табл. 4 по порядку'!I63</f>
        <v>500</v>
      </c>
    </row>
    <row r="56" spans="1:12" s="13" customFormat="1" ht="69" customHeight="1">
      <c r="A56" s="82" t="s">
        <v>379</v>
      </c>
      <c r="B56" s="99" t="s">
        <v>223</v>
      </c>
      <c r="C56" s="45">
        <v>2014</v>
      </c>
      <c r="D56" s="31"/>
      <c r="E56" s="31" t="s">
        <v>173</v>
      </c>
      <c r="F56" s="77"/>
      <c r="G56" s="84">
        <f ca="1">'Табл. 4 по порядку'!E64</f>
        <v>1571.25</v>
      </c>
      <c r="H56" s="84">
        <f ca="1">'Табл. 4 по порядку'!F64</f>
        <v>500</v>
      </c>
      <c r="I56" s="84">
        <f ca="1">'Табл. 4 по порядку'!G64</f>
        <v>500</v>
      </c>
      <c r="J56" s="84">
        <f ca="1">'Табл. 4 по порядку'!H64</f>
        <v>500</v>
      </c>
      <c r="K56" s="84">
        <f ca="1">'Табл. 4 по порядку'!I64</f>
        <v>500</v>
      </c>
    </row>
    <row r="57" spans="1:12" ht="21" customHeight="1">
      <c r="A57" s="141" t="s">
        <v>477</v>
      </c>
      <c r="B57" s="100" t="s">
        <v>349</v>
      </c>
      <c r="C57" s="79"/>
      <c r="D57" s="31"/>
      <c r="E57" s="31" t="s">
        <v>173</v>
      </c>
      <c r="F57" s="77"/>
      <c r="G57" s="49">
        <f>G58</f>
        <v>1877.8</v>
      </c>
      <c r="H57" s="49">
        <f>H58</f>
        <v>1000</v>
      </c>
      <c r="I57" s="49">
        <f>I58</f>
        <v>1000</v>
      </c>
      <c r="J57" s="49">
        <f>J58</f>
        <v>1000</v>
      </c>
      <c r="K57" s="49">
        <f>K58</f>
        <v>0</v>
      </c>
    </row>
    <row r="58" spans="1:12" s="12" customFormat="1" ht="100.5" customHeight="1">
      <c r="A58" s="142"/>
      <c r="B58" s="89" t="s">
        <v>155</v>
      </c>
      <c r="C58" s="3">
        <v>2014</v>
      </c>
      <c r="D58" s="3">
        <v>2017</v>
      </c>
      <c r="E58" s="3" t="s">
        <v>173</v>
      </c>
      <c r="F58" s="42"/>
      <c r="G58" s="48">
        <f t="shared" ref="G58:L58" si="6">G60</f>
        <v>1877.8</v>
      </c>
      <c r="H58" s="48">
        <f t="shared" si="6"/>
        <v>1000</v>
      </c>
      <c r="I58" s="48">
        <f t="shared" si="6"/>
        <v>1000</v>
      </c>
      <c r="J58" s="48">
        <f t="shared" si="6"/>
        <v>1000</v>
      </c>
      <c r="K58" s="48">
        <f t="shared" si="6"/>
        <v>0</v>
      </c>
      <c r="L58" s="48">
        <f t="shared" si="6"/>
        <v>0</v>
      </c>
    </row>
    <row r="59" spans="1:12" s="12" customFormat="1" ht="21.75" customHeight="1">
      <c r="A59" s="141" t="s">
        <v>192</v>
      </c>
      <c r="B59" s="100" t="s">
        <v>349</v>
      </c>
      <c r="C59" s="3"/>
      <c r="D59" s="3"/>
      <c r="E59" s="3"/>
      <c r="F59" s="42"/>
      <c r="G59" s="48">
        <f>G60</f>
        <v>1877.8</v>
      </c>
      <c r="H59" s="48">
        <f>H60</f>
        <v>1000</v>
      </c>
      <c r="I59" s="48">
        <f>I60</f>
        <v>1000</v>
      </c>
      <c r="J59" s="48">
        <f>J60</f>
        <v>1000</v>
      </c>
      <c r="K59" s="48">
        <f>K60</f>
        <v>0</v>
      </c>
      <c r="L59" s="69"/>
    </row>
    <row r="60" spans="1:12" s="12" customFormat="1" ht="86.25" customHeight="1">
      <c r="A60" s="142"/>
      <c r="B60" s="89" t="s">
        <v>155</v>
      </c>
      <c r="C60" s="3">
        <v>2014</v>
      </c>
      <c r="D60" s="3">
        <v>2017</v>
      </c>
      <c r="E60" s="3" t="s">
        <v>173</v>
      </c>
      <c r="F60" s="42" t="s">
        <v>357</v>
      </c>
      <c r="G60" s="48">
        <f ca="1">'Табл. 4 по порядку'!E68</f>
        <v>1877.8</v>
      </c>
      <c r="H60" s="48">
        <f ca="1">'Табл. 4 по порядку'!F68</f>
        <v>1000</v>
      </c>
      <c r="I60" s="48">
        <f ca="1">'Табл. 4 по порядку'!G68</f>
        <v>1000</v>
      </c>
      <c r="J60" s="48">
        <f ca="1">'Табл. 4 по порядку'!H68</f>
        <v>1000</v>
      </c>
      <c r="K60" s="48">
        <f ca="1">'Табл. 4 по порядку'!I68</f>
        <v>0</v>
      </c>
    </row>
    <row r="61" spans="1:12" s="13" customFormat="1" ht="18" customHeight="1">
      <c r="A61" s="113" t="s">
        <v>476</v>
      </c>
      <c r="B61" s="100" t="s">
        <v>349</v>
      </c>
      <c r="C61" s="31"/>
      <c r="D61" s="31"/>
      <c r="E61" s="3" t="s">
        <v>173</v>
      </c>
      <c r="F61" s="53"/>
      <c r="G61" s="48">
        <f>SUM(G62:G67)</f>
        <v>400</v>
      </c>
      <c r="H61" s="48">
        <f>SUM(H62:H67)</f>
        <v>2395</v>
      </c>
      <c r="I61" s="48">
        <f>SUM(I62:I67)</f>
        <v>2395</v>
      </c>
      <c r="J61" s="48">
        <f>SUM(J62:J67)</f>
        <v>0</v>
      </c>
      <c r="K61" s="48">
        <f>SUM(K62:K67)</f>
        <v>0</v>
      </c>
    </row>
    <row r="62" spans="1:12" s="13" customFormat="1" ht="69" customHeight="1">
      <c r="A62" s="113"/>
      <c r="B62" s="89" t="s">
        <v>155</v>
      </c>
      <c r="C62" s="31">
        <v>2014</v>
      </c>
      <c r="D62" s="31">
        <v>2016</v>
      </c>
      <c r="E62" s="3" t="s">
        <v>173</v>
      </c>
      <c r="F62" s="50"/>
      <c r="G62" s="51">
        <f>G69+G84</f>
        <v>315</v>
      </c>
      <c r="H62" s="51">
        <f>H69+H84</f>
        <v>1680</v>
      </c>
      <c r="I62" s="51">
        <f>I69+I84</f>
        <v>1680</v>
      </c>
      <c r="J62" s="51">
        <f>J69+J84</f>
        <v>0</v>
      </c>
      <c r="K62" s="51">
        <f>K69+K84</f>
        <v>0</v>
      </c>
    </row>
    <row r="63" spans="1:12" s="13" customFormat="1" ht="66" customHeight="1">
      <c r="A63" s="113"/>
      <c r="B63" s="101" t="s">
        <v>97</v>
      </c>
      <c r="C63" s="31">
        <v>2014</v>
      </c>
      <c r="D63" s="31">
        <v>2016</v>
      </c>
      <c r="E63" s="3" t="s">
        <v>173</v>
      </c>
      <c r="F63" s="50"/>
      <c r="G63" s="51">
        <f>G71+G75</f>
        <v>0</v>
      </c>
      <c r="H63" s="51">
        <f>H71+H75</f>
        <v>300</v>
      </c>
      <c r="I63" s="51">
        <f>I71+I75</f>
        <v>300</v>
      </c>
      <c r="J63" s="51">
        <f>J71+J75</f>
        <v>0</v>
      </c>
      <c r="K63" s="51">
        <f>K71+K75</f>
        <v>0</v>
      </c>
    </row>
    <row r="64" spans="1:12" s="13" customFormat="1" ht="66.75" customHeight="1">
      <c r="A64" s="113"/>
      <c r="B64" s="100" t="s">
        <v>371</v>
      </c>
      <c r="C64" s="3">
        <v>2014</v>
      </c>
      <c r="D64" s="3">
        <v>2016</v>
      </c>
      <c r="E64" s="3" t="s">
        <v>173</v>
      </c>
      <c r="F64" s="50"/>
      <c r="G64" s="51">
        <f>G78</f>
        <v>15</v>
      </c>
      <c r="H64" s="51">
        <f>H78</f>
        <v>15</v>
      </c>
      <c r="I64" s="51">
        <f>I78</f>
        <v>15</v>
      </c>
      <c r="J64" s="51">
        <f>J78</f>
        <v>0</v>
      </c>
      <c r="K64" s="51">
        <f>K78</f>
        <v>0</v>
      </c>
    </row>
    <row r="65" spans="1:12" s="13" customFormat="1" ht="54" customHeight="1">
      <c r="A65" s="113"/>
      <c r="B65" s="100" t="s">
        <v>221</v>
      </c>
      <c r="C65" s="3">
        <v>2014</v>
      </c>
      <c r="D65" s="3">
        <v>2016</v>
      </c>
      <c r="E65" s="3" t="s">
        <v>173</v>
      </c>
      <c r="F65" s="3"/>
      <c r="G65" s="48">
        <f>G70+G81</f>
        <v>70</v>
      </c>
      <c r="H65" s="48">
        <f>H70+H81</f>
        <v>400</v>
      </c>
      <c r="I65" s="48">
        <f>I70+I81</f>
        <v>400</v>
      </c>
      <c r="J65" s="48">
        <f>J70+J81</f>
        <v>0</v>
      </c>
      <c r="K65" s="48">
        <f>K70+K81</f>
        <v>0</v>
      </c>
    </row>
    <row r="66" spans="1:12" s="13" customFormat="1" ht="66.75" hidden="1" customHeight="1">
      <c r="A66" s="113"/>
      <c r="B66" s="100" t="s">
        <v>222</v>
      </c>
      <c r="C66" s="31">
        <v>2014</v>
      </c>
      <c r="D66" s="31">
        <v>2016</v>
      </c>
      <c r="E66" s="3" t="s">
        <v>173</v>
      </c>
      <c r="F66" s="50"/>
      <c r="G66" s="51"/>
      <c r="H66" s="51"/>
      <c r="I66" s="51"/>
      <c r="J66" s="51"/>
      <c r="K66" s="51"/>
    </row>
    <row r="67" spans="1:12" s="13" customFormat="1" ht="82.5" hidden="1" customHeight="1">
      <c r="A67" s="26"/>
      <c r="B67" s="89" t="s">
        <v>295</v>
      </c>
      <c r="C67" s="3">
        <v>2014</v>
      </c>
      <c r="D67" s="3">
        <v>2016</v>
      </c>
      <c r="E67" s="3" t="s">
        <v>173</v>
      </c>
      <c r="F67" s="3"/>
      <c r="G67" s="48"/>
      <c r="H67" s="48"/>
      <c r="I67" s="48"/>
      <c r="J67" s="48"/>
      <c r="K67" s="48"/>
      <c r="L67" s="48">
        <f>L73+L76+L79+L82+L85</f>
        <v>0</v>
      </c>
    </row>
    <row r="68" spans="1:12" s="13" customFormat="1" ht="17.25" customHeight="1">
      <c r="A68" s="113" t="s">
        <v>318</v>
      </c>
      <c r="B68" s="100" t="s">
        <v>349</v>
      </c>
      <c r="C68" s="31"/>
      <c r="D68" s="31"/>
      <c r="E68" s="3" t="s">
        <v>173</v>
      </c>
      <c r="F68" s="50"/>
      <c r="G68" s="51">
        <f>SUM(G69:G73)</f>
        <v>170</v>
      </c>
      <c r="H68" s="51">
        <f>SUM(H69:H73)</f>
        <v>1440</v>
      </c>
      <c r="I68" s="51">
        <f>SUM(I69:I73)</f>
        <v>1440</v>
      </c>
      <c r="J68" s="51">
        <f>SUM(J69:J73)</f>
        <v>0</v>
      </c>
      <c r="K68" s="51">
        <f>SUM(K69:K73)</f>
        <v>0</v>
      </c>
    </row>
    <row r="69" spans="1:12" s="13" customFormat="1" ht="67.5" customHeight="1">
      <c r="A69" s="113"/>
      <c r="B69" s="100" t="s">
        <v>155</v>
      </c>
      <c r="C69" s="3">
        <v>2014</v>
      </c>
      <c r="D69" s="3">
        <v>2016</v>
      </c>
      <c r="E69" s="3" t="s">
        <v>173</v>
      </c>
      <c r="F69" s="3"/>
      <c r="G69" s="48">
        <f ca="1">'Табл. 4 по порядку'!E77</f>
        <v>170</v>
      </c>
      <c r="H69" s="48">
        <f ca="1">'Табл. 4 по порядку'!F77</f>
        <v>1440</v>
      </c>
      <c r="I69" s="48">
        <f ca="1">'Табл. 4 по порядку'!G77</f>
        <v>1440</v>
      </c>
      <c r="J69" s="48">
        <f ca="1">'Табл. 4 по порядку'!H77</f>
        <v>0</v>
      </c>
      <c r="K69" s="48">
        <f ca="1">'Табл. 4 по порядку'!I77</f>
        <v>0</v>
      </c>
      <c r="L69" s="48">
        <f ca="1">'Табл. 4 по порядку'!J77</f>
        <v>0</v>
      </c>
    </row>
    <row r="70" spans="1:12" s="13" customFormat="1" ht="55.5" hidden="1" customHeight="1">
      <c r="A70" s="113"/>
      <c r="B70" s="100" t="s">
        <v>221</v>
      </c>
      <c r="C70" s="3">
        <v>2014</v>
      </c>
      <c r="D70" s="3">
        <v>2016</v>
      </c>
      <c r="E70" s="3" t="s">
        <v>173</v>
      </c>
      <c r="F70" s="3"/>
      <c r="G70" s="48"/>
      <c r="H70" s="48"/>
      <c r="I70" s="48"/>
      <c r="J70" s="48"/>
      <c r="K70" s="48"/>
    </row>
    <row r="71" spans="1:12" s="13" customFormat="1" ht="51.75" hidden="1" customHeight="1">
      <c r="A71" s="113"/>
      <c r="B71" s="100" t="s">
        <v>97</v>
      </c>
      <c r="C71" s="3">
        <v>2014</v>
      </c>
      <c r="D71" s="3">
        <v>2016</v>
      </c>
      <c r="E71" s="3" t="s">
        <v>173</v>
      </c>
      <c r="F71" s="3"/>
      <c r="G71" s="48"/>
      <c r="H71" s="48"/>
      <c r="I71" s="48"/>
      <c r="J71" s="48"/>
      <c r="K71" s="48"/>
    </row>
    <row r="72" spans="1:12" s="13" customFormat="1" ht="66.75" hidden="1" customHeight="1">
      <c r="A72" s="113"/>
      <c r="B72" s="100" t="s">
        <v>222</v>
      </c>
      <c r="C72" s="3">
        <v>2014</v>
      </c>
      <c r="D72" s="3">
        <v>2016</v>
      </c>
      <c r="E72" s="3" t="s">
        <v>173</v>
      </c>
      <c r="F72" s="3"/>
      <c r="G72" s="48"/>
      <c r="H72" s="48"/>
      <c r="I72" s="48"/>
      <c r="J72" s="48"/>
      <c r="K72" s="48"/>
    </row>
    <row r="73" spans="1:12" s="13" customFormat="1" ht="79.5" hidden="1" customHeight="1">
      <c r="A73" s="113"/>
      <c r="B73" s="100" t="s">
        <v>295</v>
      </c>
      <c r="C73" s="3">
        <v>2014</v>
      </c>
      <c r="D73" s="3">
        <v>2016</v>
      </c>
      <c r="E73" s="3" t="s">
        <v>173</v>
      </c>
      <c r="F73" s="3"/>
      <c r="G73" s="48"/>
      <c r="H73" s="48"/>
      <c r="I73" s="48"/>
      <c r="J73" s="48"/>
      <c r="K73" s="48"/>
    </row>
    <row r="74" spans="1:12" s="13" customFormat="1" ht="23.25" customHeight="1">
      <c r="A74" s="134" t="s">
        <v>463</v>
      </c>
      <c r="B74" s="89" t="s">
        <v>349</v>
      </c>
      <c r="C74" s="3"/>
      <c r="D74" s="3"/>
      <c r="E74" s="3" t="s">
        <v>173</v>
      </c>
      <c r="F74" s="3"/>
      <c r="G74" s="48">
        <f t="shared" ref="G74:L74" si="7">G75+G76</f>
        <v>0</v>
      </c>
      <c r="H74" s="48">
        <f t="shared" si="7"/>
        <v>300</v>
      </c>
      <c r="I74" s="48">
        <f t="shared" si="7"/>
        <v>300</v>
      </c>
      <c r="J74" s="48">
        <f t="shared" si="7"/>
        <v>0</v>
      </c>
      <c r="K74" s="48">
        <f t="shared" si="7"/>
        <v>0</v>
      </c>
      <c r="L74" s="48">
        <f t="shared" si="7"/>
        <v>0</v>
      </c>
    </row>
    <row r="75" spans="1:12" s="13" customFormat="1" ht="81.75" customHeight="1">
      <c r="A75" s="154"/>
      <c r="B75" s="89" t="s">
        <v>97</v>
      </c>
      <c r="C75" s="3">
        <v>2014</v>
      </c>
      <c r="D75" s="3">
        <v>2016</v>
      </c>
      <c r="E75" s="3" t="s">
        <v>173</v>
      </c>
      <c r="F75" s="3"/>
      <c r="G75" s="48">
        <f ca="1">'Табл. 4 по порядку'!E83</f>
        <v>0</v>
      </c>
      <c r="H75" s="48">
        <f ca="1">'Табл. 4 по порядку'!F83</f>
        <v>300</v>
      </c>
      <c r="I75" s="48">
        <f ca="1">'Табл. 4 по порядку'!G83</f>
        <v>300</v>
      </c>
      <c r="J75" s="48">
        <f ca="1">'Табл. 4 по порядку'!H83</f>
        <v>0</v>
      </c>
      <c r="K75" s="48">
        <f ca="1">'Табл. 4 по порядку'!I83</f>
        <v>0</v>
      </c>
    </row>
    <row r="76" spans="1:12" s="13" customFormat="1" ht="79.5" hidden="1" customHeight="1">
      <c r="A76" s="135"/>
      <c r="B76" s="89" t="s">
        <v>295</v>
      </c>
      <c r="C76" s="3">
        <v>2014</v>
      </c>
      <c r="D76" s="3">
        <v>2016</v>
      </c>
      <c r="E76" s="3"/>
      <c r="F76" s="3"/>
      <c r="G76" s="48"/>
      <c r="H76" s="48"/>
      <c r="I76" s="48"/>
      <c r="J76" s="48"/>
      <c r="K76" s="48"/>
    </row>
    <row r="77" spans="1:12" s="13" customFormat="1" ht="18.75" customHeight="1">
      <c r="A77" s="134" t="s">
        <v>319</v>
      </c>
      <c r="B77" s="89" t="s">
        <v>349</v>
      </c>
      <c r="C77" s="3"/>
      <c r="D77" s="3"/>
      <c r="E77" s="3"/>
      <c r="F77" s="3"/>
      <c r="G77" s="48">
        <f t="shared" ref="G77:L77" si="8">G78+G79</f>
        <v>15</v>
      </c>
      <c r="H77" s="48">
        <f t="shared" si="8"/>
        <v>15</v>
      </c>
      <c r="I77" s="48">
        <f t="shared" si="8"/>
        <v>15</v>
      </c>
      <c r="J77" s="48">
        <f t="shared" si="8"/>
        <v>0</v>
      </c>
      <c r="K77" s="48">
        <f t="shared" si="8"/>
        <v>0</v>
      </c>
      <c r="L77" s="48">
        <f t="shared" si="8"/>
        <v>0</v>
      </c>
    </row>
    <row r="78" spans="1:12" s="13" customFormat="1" ht="67.5" customHeight="1">
      <c r="A78" s="154"/>
      <c r="B78" s="89" t="s">
        <v>371</v>
      </c>
      <c r="C78" s="3">
        <v>2014</v>
      </c>
      <c r="D78" s="3">
        <v>2016</v>
      </c>
      <c r="E78" s="3" t="s">
        <v>173</v>
      </c>
      <c r="F78" s="3"/>
      <c r="G78" s="48">
        <f ca="1">'Табл. 4 по порядку'!E86</f>
        <v>15</v>
      </c>
      <c r="H78" s="48">
        <f ca="1">'Табл. 4 по порядку'!F86</f>
        <v>15</v>
      </c>
      <c r="I78" s="48">
        <f ca="1">'Табл. 4 по порядку'!G86</f>
        <v>15</v>
      </c>
      <c r="J78" s="48">
        <f ca="1">'Табл. 4 по порядку'!H86</f>
        <v>0</v>
      </c>
      <c r="K78" s="48">
        <f ca="1">'Табл. 4 по порядку'!I86</f>
        <v>0</v>
      </c>
    </row>
    <row r="79" spans="1:12" ht="80.25" hidden="1" customHeight="1">
      <c r="A79" s="135"/>
      <c r="B79" s="89" t="s">
        <v>295</v>
      </c>
      <c r="C79" s="3">
        <v>2014</v>
      </c>
      <c r="D79" s="3">
        <v>2016</v>
      </c>
      <c r="E79" s="3" t="s">
        <v>173</v>
      </c>
      <c r="F79" s="3"/>
      <c r="G79" s="48"/>
      <c r="H79" s="48"/>
      <c r="I79" s="48"/>
      <c r="J79" s="48"/>
      <c r="K79" s="48"/>
    </row>
    <row r="80" spans="1:12" ht="12.75" customHeight="1">
      <c r="A80" s="141" t="s">
        <v>468</v>
      </c>
      <c r="B80" s="100" t="s">
        <v>349</v>
      </c>
      <c r="C80" s="3"/>
      <c r="D80" s="3"/>
      <c r="E80" s="3"/>
      <c r="F80" s="3"/>
      <c r="G80" s="48">
        <f ca="1">G81+G82</f>
        <v>70</v>
      </c>
      <c r="H80" s="48">
        <f ca="1">H81+H82</f>
        <v>400</v>
      </c>
      <c r="I80" s="48">
        <f ca="1">I81+I82</f>
        <v>400</v>
      </c>
      <c r="J80" s="48">
        <f ca="1">J81+J82</f>
        <v>0</v>
      </c>
      <c r="K80" s="48">
        <f ca="1">K81+K82</f>
        <v>0</v>
      </c>
    </row>
    <row r="81" spans="1:12" ht="70.5" customHeight="1">
      <c r="A81" s="155"/>
      <c r="B81" s="100" t="s">
        <v>221</v>
      </c>
      <c r="C81" s="3">
        <v>2014</v>
      </c>
      <c r="D81" s="3">
        <v>2016</v>
      </c>
      <c r="E81" s="3" t="s">
        <v>173</v>
      </c>
      <c r="F81" s="3"/>
      <c r="G81" s="48">
        <f ca="1">'Табл. 4 по порядку'!E89</f>
        <v>70</v>
      </c>
      <c r="H81" s="48">
        <f ca="1">'Табл. 4 по порядку'!F89</f>
        <v>400</v>
      </c>
      <c r="I81" s="48">
        <f ca="1">'Табл. 4 по порядку'!G89</f>
        <v>400</v>
      </c>
      <c r="J81" s="48">
        <f ca="1">'Табл. 4 по порядку'!H89</f>
        <v>0</v>
      </c>
      <c r="K81" s="48">
        <v>0</v>
      </c>
    </row>
    <row r="82" spans="1:12" ht="78" hidden="1" customHeight="1">
      <c r="A82" s="142"/>
      <c r="B82" s="100" t="s">
        <v>295</v>
      </c>
      <c r="C82" s="3">
        <v>2014</v>
      </c>
      <c r="D82" s="3">
        <v>2016</v>
      </c>
      <c r="E82" s="3" t="s">
        <v>173</v>
      </c>
      <c r="F82" s="3"/>
      <c r="G82" s="48"/>
      <c r="H82" s="48"/>
      <c r="I82" s="48"/>
      <c r="J82" s="48"/>
      <c r="K82" s="48"/>
      <c r="L82" s="48">
        <f ca="1">'Табл. 4 по порядку'!J90</f>
        <v>0</v>
      </c>
    </row>
    <row r="83" spans="1:12" ht="20.25" customHeight="1">
      <c r="A83" s="134" t="s">
        <v>320</v>
      </c>
      <c r="B83" s="98" t="s">
        <v>349</v>
      </c>
      <c r="C83" s="31"/>
      <c r="D83" s="31"/>
      <c r="E83" s="31"/>
      <c r="F83" s="31"/>
      <c r="G83" s="49">
        <f t="shared" ref="G83:L83" si="9">G84+G85</f>
        <v>145</v>
      </c>
      <c r="H83" s="49">
        <f t="shared" si="9"/>
        <v>240</v>
      </c>
      <c r="I83" s="49">
        <f t="shared" si="9"/>
        <v>240</v>
      </c>
      <c r="J83" s="49">
        <f t="shared" si="9"/>
        <v>0</v>
      </c>
      <c r="K83" s="49">
        <f t="shared" si="9"/>
        <v>0</v>
      </c>
      <c r="L83" s="49">
        <f t="shared" si="9"/>
        <v>0</v>
      </c>
    </row>
    <row r="84" spans="1:12" ht="69.75" customHeight="1">
      <c r="A84" s="154"/>
      <c r="B84" s="98" t="s">
        <v>155</v>
      </c>
      <c r="C84" s="31">
        <v>2014</v>
      </c>
      <c r="D84" s="31">
        <v>2016</v>
      </c>
      <c r="E84" s="31" t="s">
        <v>173</v>
      </c>
      <c r="F84" s="31"/>
      <c r="G84" s="49">
        <f ca="1">'Табл. 4 по порядку'!E92</f>
        <v>145</v>
      </c>
      <c r="H84" s="49">
        <f ca="1">'Табл. 4 по порядку'!F92</f>
        <v>240</v>
      </c>
      <c r="I84" s="49">
        <f ca="1">'Табл. 4 по порядку'!G92</f>
        <v>240</v>
      </c>
      <c r="J84" s="49">
        <f ca="1">'Табл. 4 по порядку'!H92</f>
        <v>0</v>
      </c>
      <c r="K84" s="49">
        <f ca="1">'Табл. 4 по порядку'!I92</f>
        <v>0</v>
      </c>
      <c r="L84" s="49">
        <f ca="1">'Табл. 4 по порядку'!J92</f>
        <v>0</v>
      </c>
    </row>
    <row r="85" spans="1:12" ht="83.25" hidden="1" customHeight="1">
      <c r="A85" s="135"/>
      <c r="B85" s="89" t="s">
        <v>295</v>
      </c>
      <c r="C85" s="3">
        <v>2014</v>
      </c>
      <c r="D85" s="31">
        <v>2016</v>
      </c>
      <c r="E85" s="31" t="s">
        <v>173</v>
      </c>
      <c r="F85" s="31"/>
      <c r="G85" s="49"/>
      <c r="H85" s="49"/>
      <c r="I85" s="49"/>
      <c r="J85" s="49"/>
      <c r="K85" s="49"/>
    </row>
    <row r="86" spans="1:12" ht="23.25" customHeight="1">
      <c r="A86" s="131" t="s">
        <v>475</v>
      </c>
      <c r="B86" s="100" t="s">
        <v>349</v>
      </c>
      <c r="C86" s="3">
        <v>2014</v>
      </c>
      <c r="D86" s="3">
        <v>2018</v>
      </c>
      <c r="E86" s="3"/>
      <c r="F86" s="53" t="s">
        <v>224</v>
      </c>
      <c r="G86" s="48">
        <f>G87+G88</f>
        <v>1000</v>
      </c>
      <c r="H86" s="48">
        <f>H87+H88</f>
        <v>1000</v>
      </c>
      <c r="I86" s="48">
        <f>I87+I88</f>
        <v>1000</v>
      </c>
      <c r="J86" s="48">
        <f>J87+J88</f>
        <v>1000</v>
      </c>
      <c r="K86" s="48">
        <f>K87+K88</f>
        <v>1000</v>
      </c>
    </row>
    <row r="87" spans="1:12" ht="59.25" customHeight="1">
      <c r="A87" s="131"/>
      <c r="B87" s="89" t="s">
        <v>221</v>
      </c>
      <c r="C87" s="3">
        <v>2014</v>
      </c>
      <c r="D87" s="3">
        <v>2018</v>
      </c>
      <c r="E87" s="3" t="s">
        <v>173</v>
      </c>
      <c r="F87" s="53" t="s">
        <v>225</v>
      </c>
      <c r="G87" s="48">
        <f t="shared" ref="G87:K88" si="10">G90</f>
        <v>210</v>
      </c>
      <c r="H87" s="48">
        <f t="shared" si="10"/>
        <v>153</v>
      </c>
      <c r="I87" s="48">
        <f t="shared" si="10"/>
        <v>153</v>
      </c>
      <c r="J87" s="48">
        <f t="shared" si="10"/>
        <v>153</v>
      </c>
      <c r="K87" s="48">
        <f t="shared" si="10"/>
        <v>153</v>
      </c>
    </row>
    <row r="88" spans="1:12" ht="70.5" customHeight="1">
      <c r="A88" s="131"/>
      <c r="B88" s="89" t="s">
        <v>222</v>
      </c>
      <c r="C88" s="3">
        <v>2014</v>
      </c>
      <c r="D88" s="3">
        <v>2018</v>
      </c>
      <c r="E88" s="3" t="s">
        <v>173</v>
      </c>
      <c r="F88" s="53" t="s">
        <v>226</v>
      </c>
      <c r="G88" s="48">
        <f t="shared" si="10"/>
        <v>790</v>
      </c>
      <c r="H88" s="48">
        <f t="shared" si="10"/>
        <v>847</v>
      </c>
      <c r="I88" s="48">
        <f t="shared" si="10"/>
        <v>847</v>
      </c>
      <c r="J88" s="48">
        <f t="shared" si="10"/>
        <v>847</v>
      </c>
      <c r="K88" s="48">
        <f t="shared" si="10"/>
        <v>847</v>
      </c>
    </row>
    <row r="89" spans="1:12" ht="15.75" customHeight="1">
      <c r="A89" s="134" t="s">
        <v>467</v>
      </c>
      <c r="B89" s="98" t="s">
        <v>349</v>
      </c>
      <c r="C89" s="31"/>
      <c r="D89" s="31"/>
      <c r="E89" s="3" t="s">
        <v>173</v>
      </c>
      <c r="F89" s="53"/>
      <c r="G89" s="48">
        <f>G90+G91</f>
        <v>1000</v>
      </c>
      <c r="H89" s="48">
        <f>H90+H91</f>
        <v>1000</v>
      </c>
      <c r="I89" s="48">
        <f>I90+I91</f>
        <v>1000</v>
      </c>
      <c r="J89" s="48">
        <f>J90+J91</f>
        <v>1000</v>
      </c>
      <c r="K89" s="48">
        <f>K90+K91</f>
        <v>1000</v>
      </c>
    </row>
    <row r="90" spans="1:12" ht="60.75" customHeight="1">
      <c r="A90" s="154"/>
      <c r="B90" s="98" t="s">
        <v>221</v>
      </c>
      <c r="C90" s="31">
        <v>2014</v>
      </c>
      <c r="D90" s="31">
        <v>2018</v>
      </c>
      <c r="E90" s="3" t="s">
        <v>173</v>
      </c>
      <c r="F90" s="52"/>
      <c r="G90" s="51">
        <f ca="1">'Табл. 4 по порядку'!E98</f>
        <v>210</v>
      </c>
      <c r="H90" s="51">
        <f ca="1">'Табл. 4 по порядку'!F98</f>
        <v>153</v>
      </c>
      <c r="I90" s="51">
        <f ca="1">'Табл. 4 по порядку'!G98</f>
        <v>153</v>
      </c>
      <c r="J90" s="51">
        <f ca="1">'Табл. 4 по порядку'!H98</f>
        <v>153</v>
      </c>
      <c r="K90" s="51">
        <f ca="1">'Табл. 4 по порядку'!I98</f>
        <v>153</v>
      </c>
    </row>
    <row r="91" spans="1:12" ht="75" customHeight="1">
      <c r="A91" s="135"/>
      <c r="B91" s="89" t="s">
        <v>222</v>
      </c>
      <c r="C91" s="3">
        <v>2014</v>
      </c>
      <c r="D91" s="3">
        <v>2018</v>
      </c>
      <c r="E91" s="3" t="s">
        <v>173</v>
      </c>
      <c r="F91" s="52"/>
      <c r="G91" s="51">
        <f ca="1">'Табл. 4 по порядку'!E99</f>
        <v>790</v>
      </c>
      <c r="H91" s="51">
        <f ca="1">'Табл. 4 по порядку'!F99</f>
        <v>847</v>
      </c>
      <c r="I91" s="51">
        <f ca="1">'Табл. 4 по порядку'!G99</f>
        <v>847</v>
      </c>
      <c r="J91" s="51">
        <f ca="1">'Табл. 4 по порядку'!H99</f>
        <v>847</v>
      </c>
      <c r="K91" s="51">
        <f ca="1">'Табл. 4 по порядку'!I99</f>
        <v>847</v>
      </c>
    </row>
    <row r="92" spans="1:12" ht="18" customHeight="1">
      <c r="A92" s="134" t="s">
        <v>473</v>
      </c>
      <c r="B92" s="100" t="s">
        <v>349</v>
      </c>
      <c r="C92" s="31"/>
      <c r="D92" s="31"/>
      <c r="E92" s="31"/>
      <c r="F92" s="31"/>
      <c r="G92" s="49">
        <f ca="1">G93</f>
        <v>23228</v>
      </c>
      <c r="H92" s="49">
        <f ca="1">H93</f>
        <v>23228</v>
      </c>
      <c r="I92" s="49">
        <f ca="1">I93</f>
        <v>23228</v>
      </c>
      <c r="J92" s="49">
        <f ca="1">J93</f>
        <v>23228</v>
      </c>
      <c r="K92" s="49">
        <f ca="1">K93</f>
        <v>23228</v>
      </c>
    </row>
    <row r="93" spans="1:12" s="13" customFormat="1" ht="89.25" customHeight="1">
      <c r="A93" s="135"/>
      <c r="B93" s="89" t="s">
        <v>155</v>
      </c>
      <c r="C93" s="3">
        <v>2014</v>
      </c>
      <c r="D93" s="3">
        <v>2018</v>
      </c>
      <c r="E93" s="3" t="s">
        <v>173</v>
      </c>
      <c r="F93" s="55">
        <v>9.06040931501036E+16</v>
      </c>
      <c r="G93" s="48">
        <f ca="1">'Табл. 4 по порядку'!E101</f>
        <v>23228</v>
      </c>
      <c r="H93" s="48">
        <f ca="1">'Табл. 4 по порядку'!F101</f>
        <v>23228</v>
      </c>
      <c r="I93" s="48">
        <f ca="1">'Табл. 4 по порядку'!G101</f>
        <v>23228</v>
      </c>
      <c r="J93" s="48">
        <f ca="1">'Табл. 4 по порядку'!H101</f>
        <v>23228</v>
      </c>
      <c r="K93" s="48">
        <f ca="1">'Табл. 4 по порядку'!I101</f>
        <v>23228</v>
      </c>
    </row>
    <row r="94" spans="1:12" s="13" customFormat="1" ht="21" customHeight="1">
      <c r="A94" s="134" t="s">
        <v>474</v>
      </c>
      <c r="B94" s="100" t="s">
        <v>349</v>
      </c>
      <c r="C94" s="31"/>
      <c r="D94" s="31"/>
      <c r="E94" s="31"/>
      <c r="F94" s="54"/>
      <c r="G94" s="49">
        <f ca="1">G95</f>
        <v>11061.6</v>
      </c>
      <c r="H94" s="49">
        <f ca="1">H95</f>
        <v>10983</v>
      </c>
      <c r="I94" s="49">
        <f ca="1">I95</f>
        <v>10983</v>
      </c>
      <c r="J94" s="49">
        <f ca="1">J95</f>
        <v>10983</v>
      </c>
      <c r="K94" s="49">
        <f ca="1">K95</f>
        <v>10983</v>
      </c>
    </row>
    <row r="95" spans="1:12" s="13" customFormat="1" ht="66.75" customHeight="1">
      <c r="A95" s="135"/>
      <c r="B95" s="89" t="s">
        <v>155</v>
      </c>
      <c r="C95" s="3">
        <v>2014</v>
      </c>
      <c r="D95" s="3">
        <v>2018</v>
      </c>
      <c r="E95" s="3" t="s">
        <v>173</v>
      </c>
      <c r="F95" s="55">
        <v>9.060104002E+16</v>
      </c>
      <c r="G95" s="48">
        <f ca="1">'Табл. 4 по порядку'!E103</f>
        <v>11061.6</v>
      </c>
      <c r="H95" s="48">
        <f ca="1">'Табл. 4 по порядку'!F103</f>
        <v>10983</v>
      </c>
      <c r="I95" s="48">
        <f ca="1">'Табл. 4 по порядку'!G103</f>
        <v>10983</v>
      </c>
      <c r="J95" s="48">
        <f ca="1">'Табл. 4 по порядку'!H103</f>
        <v>10983</v>
      </c>
      <c r="K95" s="48">
        <f ca="1">'Табл. 4 по порядку'!I103</f>
        <v>10983</v>
      </c>
      <c r="L95" s="48">
        <f ca="1">'Табл. 4 по порядку'!J103</f>
        <v>0</v>
      </c>
    </row>
    <row r="96" spans="1:12">
      <c r="C96" s="9"/>
    </row>
    <row r="97" spans="3:3">
      <c r="C97" s="9"/>
    </row>
    <row r="98" spans="3:3">
      <c r="C98" s="9"/>
    </row>
    <row r="99" spans="3:3">
      <c r="C99" s="9"/>
    </row>
    <row r="100" spans="3:3">
      <c r="C100" s="9"/>
    </row>
    <row r="101" spans="3:3">
      <c r="C101" s="9"/>
    </row>
    <row r="102" spans="3:3">
      <c r="C102" s="9"/>
    </row>
    <row r="103" spans="3:3">
      <c r="C103" s="9"/>
    </row>
    <row r="104" spans="3:3">
      <c r="C104" s="9"/>
    </row>
    <row r="105" spans="3:3">
      <c r="C105" s="9"/>
    </row>
    <row r="106" spans="3:3">
      <c r="C106" s="9"/>
    </row>
  </sheetData>
  <mergeCells count="51">
    <mergeCell ref="D53:D55"/>
    <mergeCell ref="B13:B14"/>
    <mergeCell ref="A49:A51"/>
    <mergeCell ref="A47:A48"/>
    <mergeCell ref="A23:A24"/>
    <mergeCell ref="A44:A46"/>
    <mergeCell ref="A41:A43"/>
    <mergeCell ref="A38:A40"/>
    <mergeCell ref="K53:K54"/>
    <mergeCell ref="G53:G54"/>
    <mergeCell ref="E53:E55"/>
    <mergeCell ref="F53:F55"/>
    <mergeCell ref="H53:H54"/>
    <mergeCell ref="I53:I54"/>
    <mergeCell ref="J53:J54"/>
    <mergeCell ref="J1:K1"/>
    <mergeCell ref="A2:K2"/>
    <mergeCell ref="A3:A4"/>
    <mergeCell ref="B3:B4"/>
    <mergeCell ref="C3:D3"/>
    <mergeCell ref="E3:E4"/>
    <mergeCell ref="F3:F4"/>
    <mergeCell ref="G3:K3"/>
    <mergeCell ref="A68:A71"/>
    <mergeCell ref="A72:A73"/>
    <mergeCell ref="A65:A66"/>
    <mergeCell ref="A6:A8"/>
    <mergeCell ref="A27:A28"/>
    <mergeCell ref="A31:A34"/>
    <mergeCell ref="A35:A37"/>
    <mergeCell ref="A29:A30"/>
    <mergeCell ref="A25:A26"/>
    <mergeCell ref="A21:A22"/>
    <mergeCell ref="B53:B54"/>
    <mergeCell ref="C53:C55"/>
    <mergeCell ref="A57:A58"/>
    <mergeCell ref="A61:A64"/>
    <mergeCell ref="A59:A60"/>
    <mergeCell ref="A9:A11"/>
    <mergeCell ref="A12:A14"/>
    <mergeCell ref="A19:A20"/>
    <mergeCell ref="A17:A18"/>
    <mergeCell ref="A15:A16"/>
    <mergeCell ref="A74:A76"/>
    <mergeCell ref="A80:A82"/>
    <mergeCell ref="A89:A91"/>
    <mergeCell ref="A92:A93"/>
    <mergeCell ref="A94:A95"/>
    <mergeCell ref="A77:A79"/>
    <mergeCell ref="A83:A85"/>
    <mergeCell ref="A86:A88"/>
  </mergeCells>
  <phoneticPr fontId="0" type="noConversion"/>
  <pageMargins left="0.78740157480314965" right="0.59055118110236227" top="0.39370078740157483" bottom="0.39370078740157483" header="0.31496062992125984" footer="0.31496062992125984"/>
  <pageSetup paperSize="9" scale="81" firstPageNumber="193" orientation="landscape" useFirstPageNumber="1" r:id="rId1"/>
  <headerFooter>
    <oddFooter>&amp;C&amp;P</oddFooter>
  </headerFooter>
  <rowBreaks count="6" manualBreakCount="6">
    <brk id="11" max="16383" man="1"/>
    <brk id="24" max="16383" man="1"/>
    <brk id="34" max="16383" man="1"/>
    <brk id="46" max="16383" man="1"/>
    <brk id="60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Табл. 1 по порядку</vt:lpstr>
      <vt:lpstr>Табл. 2 по порядку</vt:lpstr>
      <vt:lpstr>Табл. 3 по порядку</vt:lpstr>
      <vt:lpstr>Табл. 4 по порядку</vt:lpstr>
      <vt:lpstr>Табл. 5 по порядку</vt:lpstr>
      <vt:lpstr>Табл.6 по порядку</vt:lpstr>
      <vt:lpstr>'Табл. 1 по порядку'!Область_печати</vt:lpstr>
      <vt:lpstr>'Табл. 4 по порядку'!Область_печати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Писаренко М.Н.</dc:creator>
  <cp:lastModifiedBy>Yakimovich</cp:lastModifiedBy>
  <cp:lastPrinted>2015-02-17T05:02:58Z</cp:lastPrinted>
  <dcterms:created xsi:type="dcterms:W3CDTF">2013-09-30T04:12:13Z</dcterms:created>
  <dcterms:modified xsi:type="dcterms:W3CDTF">2015-02-19T09:43:38Z</dcterms:modified>
</cp:coreProperties>
</file>